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15480" windowHeight="8190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 calcMode="autoNoTable"/>
</workbook>
</file>

<file path=xl/calcChain.xml><?xml version="1.0" encoding="utf-8"?>
<calcChain xmlns="http://schemas.openxmlformats.org/spreadsheetml/2006/main">
  <c r="BK23" i="8" l="1"/>
  <c r="BK24" i="8"/>
  <c r="BK57" i="8"/>
  <c r="BK8" i="8" l="1"/>
  <c r="BK11" i="8"/>
  <c r="BK25" i="8"/>
  <c r="BK26" i="8"/>
  <c r="BK32" i="8"/>
  <c r="BK35" i="8"/>
  <c r="BK36" i="8"/>
  <c r="BK37" i="8"/>
  <c r="BK38" i="8"/>
  <c r="BK39" i="8"/>
  <c r="BK40" i="8"/>
  <c r="BK41" i="8"/>
  <c r="BK42" i="8"/>
  <c r="BK43" i="8"/>
  <c r="BK44" i="8"/>
  <c r="BK45" i="8"/>
  <c r="BK51" i="8"/>
  <c r="BK52" i="8"/>
  <c r="BK72" i="8"/>
  <c r="E42" i="9" l="1"/>
  <c r="F42" i="9"/>
  <c r="G42" i="9"/>
  <c r="D42" i="9"/>
  <c r="C27" i="8" l="1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I42" i="9" l="1"/>
  <c r="L42" i="9"/>
  <c r="H42" i="9"/>
  <c r="J42" i="9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C53" i="8"/>
  <c r="BK9" i="8" l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33" i="8"/>
  <c r="C33" i="8"/>
  <c r="C47" i="8" s="1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N47" i="8"/>
  <c r="BK53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BK60" i="8"/>
  <c r="BK61" i="8" s="1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BA61" i="8"/>
  <c r="BB61" i="8"/>
  <c r="BC61" i="8"/>
  <c r="BD61" i="8"/>
  <c r="BE61" i="8"/>
  <c r="BF61" i="8"/>
  <c r="BG61" i="8"/>
  <c r="BH61" i="8"/>
  <c r="BI61" i="8"/>
  <c r="BJ61" i="8"/>
  <c r="BK66" i="8"/>
  <c r="BK67" i="8" s="1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BK73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BE73" i="8"/>
  <c r="BF73" i="8"/>
  <c r="BG73" i="8"/>
  <c r="BH73" i="8"/>
  <c r="BI73" i="8"/>
  <c r="BJ73" i="8"/>
  <c r="BH62" i="8" l="1"/>
  <c r="BD62" i="8"/>
  <c r="AZ62" i="8"/>
  <c r="AV62" i="8"/>
  <c r="AR62" i="8"/>
  <c r="AN62" i="8"/>
  <c r="AJ62" i="8"/>
  <c r="AF62" i="8"/>
  <c r="AB62" i="8"/>
  <c r="X62" i="8"/>
  <c r="T62" i="8"/>
  <c r="P62" i="8"/>
  <c r="BK46" i="8"/>
  <c r="BK47" i="8" s="1"/>
  <c r="K62" i="8"/>
  <c r="G62" i="8"/>
  <c r="C62" i="8"/>
  <c r="K42" i="9"/>
  <c r="G47" i="8"/>
  <c r="E62" i="8"/>
  <c r="BJ62" i="8"/>
  <c r="BF62" i="8"/>
  <c r="BB62" i="8"/>
  <c r="AX62" i="8"/>
  <c r="AT62" i="8"/>
  <c r="AP62" i="8"/>
  <c r="AL62" i="8"/>
  <c r="AH62" i="8"/>
  <c r="AD62" i="8"/>
  <c r="Z62" i="8"/>
  <c r="V62" i="8"/>
  <c r="R62" i="8"/>
  <c r="N62" i="8"/>
  <c r="BJ47" i="8"/>
  <c r="BH47" i="8"/>
  <c r="BF47" i="8"/>
  <c r="BD47" i="8"/>
  <c r="BB47" i="8"/>
  <c r="AZ47" i="8"/>
  <c r="AX47" i="8"/>
  <c r="AV47" i="8"/>
  <c r="AT47" i="8"/>
  <c r="AR47" i="8"/>
  <c r="AP47" i="8"/>
  <c r="AN47" i="8"/>
  <c r="AL47" i="8"/>
  <c r="AJ47" i="8"/>
  <c r="AH47" i="8"/>
  <c r="AF47" i="8"/>
  <c r="AD47" i="8"/>
  <c r="AB47" i="8"/>
  <c r="Z47" i="8"/>
  <c r="X47" i="8"/>
  <c r="V47" i="8"/>
  <c r="T47" i="8"/>
  <c r="R47" i="8"/>
  <c r="P47" i="8"/>
  <c r="L47" i="8"/>
  <c r="J47" i="8"/>
  <c r="H47" i="8"/>
  <c r="F47" i="8"/>
  <c r="R28" i="8"/>
  <c r="I62" i="8"/>
  <c r="AE28" i="8"/>
  <c r="Y28" i="8"/>
  <c r="BK58" i="8"/>
  <c r="BK62" i="8" s="1"/>
  <c r="AL28" i="8"/>
  <c r="BI47" i="8"/>
  <c r="BG47" i="8"/>
  <c r="BE47" i="8"/>
  <c r="BC47" i="8"/>
  <c r="BA47" i="8"/>
  <c r="AY47" i="8"/>
  <c r="AW47" i="8"/>
  <c r="AU47" i="8"/>
  <c r="AS47" i="8"/>
  <c r="AQ47" i="8"/>
  <c r="AO47" i="8"/>
  <c r="AM47" i="8"/>
  <c r="AK47" i="8"/>
  <c r="AI47" i="8"/>
  <c r="AG47" i="8"/>
  <c r="AE47" i="8"/>
  <c r="AC47" i="8"/>
  <c r="AA47" i="8"/>
  <c r="Y47" i="8"/>
  <c r="W47" i="8"/>
  <c r="U47" i="8"/>
  <c r="Q47" i="8"/>
  <c r="O47" i="8"/>
  <c r="M47" i="8"/>
  <c r="K47" i="8"/>
  <c r="I47" i="8"/>
  <c r="E47" i="8"/>
  <c r="BB28" i="8"/>
  <c r="BJ28" i="8"/>
  <c r="AT28" i="8"/>
  <c r="H28" i="8"/>
  <c r="BH28" i="8"/>
  <c r="BF28" i="8"/>
  <c r="BD28" i="8"/>
  <c r="AZ28" i="8"/>
  <c r="AX28" i="8"/>
  <c r="AV28" i="8"/>
  <c r="AR28" i="8"/>
  <c r="AP28" i="8"/>
  <c r="AN28" i="8"/>
  <c r="AJ28" i="8"/>
  <c r="AH28" i="8"/>
  <c r="Z28" i="8"/>
  <c r="X28" i="8"/>
  <c r="AA28" i="8"/>
  <c r="W28" i="8"/>
  <c r="T28" i="8"/>
  <c r="P28" i="8"/>
  <c r="N28" i="8"/>
  <c r="L28" i="8"/>
  <c r="F28" i="8"/>
  <c r="J62" i="8"/>
  <c r="H62" i="8"/>
  <c r="F62" i="8"/>
  <c r="D62" i="8"/>
  <c r="BI62" i="8"/>
  <c r="BG62" i="8"/>
  <c r="BE62" i="8"/>
  <c r="BC62" i="8"/>
  <c r="BA62" i="8"/>
  <c r="AY62" i="8"/>
  <c r="AW62" i="8"/>
  <c r="AU62" i="8"/>
  <c r="AS62" i="8"/>
  <c r="AQ62" i="8"/>
  <c r="AO62" i="8"/>
  <c r="AM62" i="8"/>
  <c r="AK62" i="8"/>
  <c r="AI62" i="8"/>
  <c r="AG62" i="8"/>
  <c r="AE62" i="8"/>
  <c r="AC62" i="8"/>
  <c r="AA62" i="8"/>
  <c r="Y62" i="8"/>
  <c r="W62" i="8"/>
  <c r="U62" i="8"/>
  <c r="S62" i="8"/>
  <c r="Q62" i="8"/>
  <c r="O62" i="8"/>
  <c r="M62" i="8"/>
  <c r="AF28" i="8"/>
  <c r="AD28" i="8"/>
  <c r="AB28" i="8"/>
  <c r="J28" i="8"/>
  <c r="D28" i="8"/>
  <c r="BI28" i="8"/>
  <c r="BG28" i="8"/>
  <c r="BE28" i="8"/>
  <c r="BC28" i="8"/>
  <c r="BA28" i="8"/>
  <c r="AY28" i="8"/>
  <c r="AW28" i="8"/>
  <c r="AU28" i="8"/>
  <c r="L62" i="8"/>
  <c r="AS28" i="8"/>
  <c r="AQ28" i="8"/>
  <c r="AO28" i="8"/>
  <c r="AM28" i="8"/>
  <c r="AK28" i="8"/>
  <c r="AI28" i="8"/>
  <c r="AG28" i="8"/>
  <c r="AC28" i="8"/>
  <c r="U28" i="8"/>
  <c r="S28" i="8"/>
  <c r="Q28" i="8"/>
  <c r="O28" i="8"/>
  <c r="M28" i="8"/>
  <c r="K28" i="8"/>
  <c r="G28" i="8"/>
  <c r="E28" i="8"/>
  <c r="C28" i="8"/>
  <c r="S47" i="8"/>
  <c r="D47" i="8"/>
  <c r="V28" i="8"/>
  <c r="BK27" i="8"/>
  <c r="BK15" i="8"/>
  <c r="I28" i="8"/>
  <c r="S69" i="8" l="1"/>
  <c r="R69" i="8"/>
  <c r="T69" i="8"/>
  <c r="U69" i="8"/>
  <c r="V69" i="8"/>
  <c r="G69" i="8"/>
  <c r="AW69" i="8"/>
  <c r="BA69" i="8"/>
  <c r="BE69" i="8"/>
  <c r="BI69" i="8"/>
  <c r="AD69" i="8"/>
  <c r="AH69" i="8"/>
  <c r="AX69" i="8"/>
  <c r="AB69" i="8"/>
  <c r="AF69" i="8"/>
  <c r="N69" i="8"/>
  <c r="BC69" i="8"/>
  <c r="AJ69" i="8"/>
  <c r="AV69" i="8"/>
  <c r="AZ69" i="8"/>
  <c r="AT69" i="8"/>
  <c r="BB69" i="8"/>
  <c r="F69" i="8"/>
  <c r="BF69" i="8"/>
  <c r="AG69" i="8"/>
  <c r="AK69" i="8"/>
  <c r="AO69" i="8"/>
  <c r="AS69" i="8"/>
  <c r="Z69" i="8"/>
  <c r="AP69" i="8"/>
  <c r="BJ69" i="8"/>
  <c r="AL69" i="8"/>
  <c r="I69" i="8"/>
  <c r="J69" i="8"/>
  <c r="P69" i="8"/>
  <c r="X69" i="8"/>
  <c r="AN69" i="8"/>
  <c r="AR69" i="8"/>
  <c r="BD69" i="8"/>
  <c r="BH69" i="8"/>
  <c r="E69" i="8"/>
  <c r="K69" i="8"/>
  <c r="AC69" i="8"/>
  <c r="H69" i="8"/>
  <c r="Y69" i="8"/>
  <c r="AA69" i="8"/>
  <c r="C69" i="8"/>
  <c r="M69" i="8"/>
  <c r="Q69" i="8"/>
  <c r="AY69" i="8"/>
  <c r="BG69" i="8"/>
  <c r="AE69" i="8"/>
  <c r="W69" i="8"/>
  <c r="L69" i="8"/>
  <c r="AM69" i="8"/>
  <c r="D69" i="8"/>
  <c r="O69" i="8"/>
  <c r="AI69" i="8"/>
  <c r="AQ69" i="8"/>
  <c r="AU69" i="8"/>
  <c r="BK28" i="8"/>
  <c r="BK69" i="8" l="1"/>
</calcChain>
</file>

<file path=xl/sharedStrings.xml><?xml version="1.0" encoding="utf-8"?>
<sst xmlns="http://schemas.openxmlformats.org/spreadsheetml/2006/main" count="167" uniqueCount="131">
  <si>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</si>
  <si>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</si>
  <si>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</si>
  <si>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</si>
  <si>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</si>
  <si>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</si>
  <si>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</si>
  <si>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</si>
  <si>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</si>
  <si>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</si>
  <si>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</si>
  <si>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</si>
  <si>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</si>
  <si>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</si>
  <si>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</si>
  <si>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</si>
  <si>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</si>
  <si>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</si>
  <si>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</si>
  <si>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</si>
  <si>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</si>
  <si>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</si>
  <si>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</si>
  <si>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</si>
  <si>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</si>
  <si>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</si>
  <si>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</si>
  <si>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</si>
  <si>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</si>
  <si>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</si>
  <si>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</si>
  <si>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</si>
  <si>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</si>
  <si>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</si>
  <si>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</si>
  <si>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</si>
  <si>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</si>
  <si>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</si>
  <si>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</si>
  <si>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</si>
  <si>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</si>
  <si>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</si>
  <si>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</si>
  <si>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</si>
  <si>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</si>
  <si>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</si>
  <si>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</si>
  <si>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</si>
  <si>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</si>
  <si>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</si>
  <si>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</si>
  <si>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</si>
  <si>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</si>
  <si>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</si>
  <si>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</si>
  <si>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</si>
  <si>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</si>
  <si>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</si>
  <si>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</si>
  <si>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</si>
  <si>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</si>
  <si>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</si>
  <si>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</si>
  <si>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</si>
  <si>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</si>
  <si>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</si>
  <si>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</si>
  <si>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</si>
  <si>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</si>
  <si>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</si>
  <si>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</si>
  <si>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</si>
  <si>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</si>
  <si>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</si>
  <si>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</si>
  <si>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</si>
  <si>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</si>
  <si>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</si>
  <si>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</si>
  <si>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</si>
  <si>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</si>
  <si>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</si>
  <si>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</si>
  <si>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</si>
  <si>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</si>
  <si>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</si>
  <si>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</si>
  <si>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</si>
  <si>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</si>
  <si>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</si>
  <si>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</si>
  <si>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</si>
  <si>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</si>
  <si>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</si>
  <si>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</si>
  <si>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</si>
  <si>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</si>
  <si>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</si>
  <si>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</si>
  <si>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</si>
  <si>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</si>
  <si>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</si>
  <si>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</si>
  <si>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</si>
  <si>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</si>
  <si>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</si>
  <si>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</si>
  <si>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</si>
  <si>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</si>
  <si>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</si>
  <si>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</si>
  <si>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</si>
  <si>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</si>
  <si>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</si>
  <si>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</si>
  <si>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</si>
  <si>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</si>
  <si>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</si>
  <si>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</si>
  <si>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</si>
  <si>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</si>
  <si>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</si>
  <si>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</si>
  <si>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</si>
  <si>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</si>
  <si>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</si>
  <si>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Healthcare Fund</t>
  </si>
  <si>
    <t>IDBI MIDCAP Fund</t>
  </si>
  <si>
    <t>Table showing State wise /Union Territory wise contribution to AAUM of category of schemes as on 30-December-2020</t>
  </si>
  <si>
    <r>
      <t xml:space="preserve">IDBI Diversified Equity Fund / </t>
    </r>
    <r>
      <rPr>
        <b/>
        <sz val="10"/>
        <color indexed="8"/>
        <rFont val="Arial"/>
        <family val="2"/>
      </rPr>
      <t>IDBI Flexi Cap Fund</t>
    </r>
  </si>
  <si>
    <t>IDBI Mutual Fund: Net Average Assets Under Management (AAUM) as on 31-Oct-2021
(All figures in Rs.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</si>
</sst>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0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0"/>
      <name val="Arial"/>
      <family val="2"/>
      <charset val="1"/>
    </font>
    <font>
      <b/>
      <sz val="15"/>
      <name val="Trebuchet MS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119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164" fontId="0" fillId="0" borderId="6" xfId="1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6" fillId="0" borderId="1" xfId="3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164" fontId="0" fillId="0" borderId="1" xfId="1" applyFont="1" applyFill="1" applyBorder="1" applyAlignment="1">
      <alignment vertical="center"/>
    </xf>
    <xf numFmtId="164" fontId="0" fillId="0" borderId="1" xfId="1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4" fillId="0" borderId="1" xfId="1" applyFont="1" applyBorder="1" applyAlignment="1">
      <alignment horizontal="left" vertical="center"/>
    </xf>
    <xf numFmtId="164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2" fillId="0" borderId="1" xfId="1" applyFont="1" applyFill="1" applyBorder="1" applyAlignment="1">
      <alignment vertical="center"/>
    </xf>
    <xf numFmtId="164" fontId="13" fillId="0" borderId="0" xfId="0" applyNumberFormat="1" applyFont="1" applyAlignment="1">
      <alignment vertical="center"/>
    </xf>
    <xf numFmtId="164" fontId="2" fillId="0" borderId="2" xfId="0" applyNumberFormat="1" applyFont="1" applyBorder="1"/>
    <xf numFmtId="164" fontId="2" fillId="0" borderId="2" xfId="1" applyFont="1" applyBorder="1"/>
    <xf numFmtId="164" fontId="2" fillId="0" borderId="1" xfId="0" applyNumberFormat="1" applyFont="1" applyBorder="1" applyAlignment="1">
      <alignment horizontal="center"/>
    </xf>
    <xf numFmtId="164" fontId="2" fillId="0" borderId="4" xfId="0" applyNumberFormat="1" applyFont="1" applyBorder="1"/>
    <xf numFmtId="164" fontId="15" fillId="0" borderId="1" xfId="1" applyFont="1" applyFill="1" applyBorder="1"/>
    <xf numFmtId="164" fontId="15" fillId="0" borderId="4" xfId="0" applyNumberFormat="1" applyFont="1" applyBorder="1"/>
    <xf numFmtId="0" fontId="16" fillId="0" borderId="1" xfId="3" applyNumberFormat="1" applyFont="1" applyFill="1" applyBorder="1" applyAlignment="1">
      <alignment horizontal="center" wrapText="1"/>
    </xf>
    <xf numFmtId="164" fontId="15" fillId="0" borderId="2" xfId="0" applyNumberFormat="1" applyFont="1" applyBorder="1"/>
    <xf numFmtId="164" fontId="15" fillId="0" borderId="1" xfId="1" applyFont="1" applyBorder="1"/>
    <xf numFmtId="164" fontId="15" fillId="0" borderId="6" xfId="1" applyFont="1" applyFill="1" applyBorder="1"/>
    <xf numFmtId="164" fontId="15" fillId="0" borderId="2" xfId="1" applyFont="1" applyBorder="1"/>
    <xf numFmtId="164" fontId="15" fillId="0" borderId="1" xfId="0" applyNumberFormat="1" applyFont="1" applyBorder="1" applyAlignment="1">
      <alignment horizontal="center"/>
    </xf>
    <xf numFmtId="0" fontId="15" fillId="0" borderId="0" xfId="0" applyFont="1" applyBorder="1"/>
    <xf numFmtId="0" fontId="17" fillId="0" borderId="1" xfId="2" applyFont="1" applyBorder="1" applyAlignment="1">
      <alignment horizontal="left" vertical="center"/>
    </xf>
    <xf numFmtId="0" fontId="0" fillId="0" borderId="0" xfId="0" applyNumberFormat="1" applyBorder="1"/>
    <xf numFmtId="164" fontId="13" fillId="0" borderId="0" xfId="0" applyNumberFormat="1" applyFont="1" applyBorder="1" applyAlignment="1">
      <alignment vertical="center"/>
    </xf>
    <xf numFmtId="164" fontId="18" fillId="0" borderId="2" xfId="1" applyFont="1" applyBorder="1"/>
    <xf numFmtId="164" fontId="18" fillId="0" borderId="4" xfId="0" applyNumberFormat="1" applyFont="1" applyBorder="1"/>
    <xf numFmtId="4" fontId="0" fillId="0" borderId="0" xfId="0" applyNumberFormat="1"/>
    <xf numFmtId="164" fontId="19" fillId="0" borderId="2" xfId="1" applyFont="1" applyBorder="1"/>
    <xf numFmtId="4" fontId="5" fillId="0" borderId="0" xfId="3" applyNumberFormat="1" applyFont="1"/>
    <xf numFmtId="4" fontId="9" fillId="0" borderId="0" xfId="3" applyNumberFormat="1" applyFont="1"/>
    <xf numFmtId="4" fontId="8" fillId="0" borderId="0" xfId="3" applyNumberFormat="1" applyFont="1"/>
    <xf numFmtId="4" fontId="6" fillId="0" borderId="0" xfId="3" applyNumberFormat="1" applyFont="1" applyAlignment="1">
      <alignment horizontal="center"/>
    </xf>
    <xf numFmtId="4" fontId="2" fillId="0" borderId="0" xfId="0" applyNumberFormat="1" applyFont="1" applyBorder="1"/>
    <xf numFmtId="4" fontId="13" fillId="0" borderId="0" xfId="0" applyNumberFormat="1" applyFont="1" applyAlignment="1">
      <alignment vertical="center"/>
    </xf>
    <xf numFmtId="164" fontId="0" fillId="0" borderId="0" xfId="0" applyNumberFormat="1" applyFill="1" applyBorder="1"/>
    <xf numFmtId="4" fontId="3" fillId="0" borderId="0" xfId="0" applyNumberFormat="1" applyFont="1" applyBorder="1"/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U93"/>
  <sheetViews>
    <sheetView showGridLines="0" tabSelected="1" zoomScaleNormal="100" workbookViewId="0">
      <pane xSplit="2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C8" sqref="C8"/>
    </sheetView>
  </sheetViews>
  <sheetFormatPr defaultRowHeight="12.75" x14ac:dyDescent="0.2"/>
  <cols>
    <col min="1" max="1" width="5" style="3" customWidth="1"/>
    <col min="2" max="2" width="47.5703125" style="3" customWidth="1"/>
    <col min="3" max="43" width="15.42578125" style="3" customWidth="1"/>
    <col min="44" max="44" width="15.42578125" style="73" customWidth="1"/>
    <col min="45" max="62" width="15.42578125" style="3" customWidth="1"/>
    <col min="63" max="63" width="15.140625" style="3" customWidth="1"/>
    <col min="64" max="64" width="9.140625" style="43" customWidth="1"/>
    <col min="65" max="65" width="20" style="43" customWidth="1"/>
    <col min="66" max="16384" width="9.140625" style="3"/>
  </cols>
  <sheetData>
    <row r="1" spans="1:99" s="1" customFormat="1" ht="19.5" customHeight="1" thickBot="1" x14ac:dyDescent="0.35">
      <c r="A1" s="112" t="s">
        <v>75</v>
      </c>
      <c r="B1" s="89" t="s">
        <v>28</v>
      </c>
      <c r="C1" s="103" t="s">
        <v>130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5"/>
      <c r="BL1" s="81"/>
      <c r="BM1" s="81"/>
      <c r="BN1" s="2"/>
      <c r="BO1" s="2"/>
      <c r="BP1" s="2"/>
      <c r="BQ1" s="2"/>
      <c r="BR1" s="2"/>
      <c r="BS1" s="2"/>
      <c r="BT1" s="2"/>
      <c r="BU1" s="2"/>
      <c r="BV1" s="2"/>
    </row>
    <row r="2" spans="1:99" s="9" customFormat="1" ht="18.75" customHeight="1" thickBot="1" x14ac:dyDescent="0.4">
      <c r="A2" s="113"/>
      <c r="B2" s="90"/>
      <c r="C2" s="91" t="s">
        <v>27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3"/>
      <c r="W2" s="91" t="s">
        <v>25</v>
      </c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3"/>
      <c r="AQ2" s="91" t="s">
        <v>26</v>
      </c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3"/>
      <c r="BK2" s="106" t="s">
        <v>23</v>
      </c>
      <c r="BL2" s="82"/>
      <c r="BM2" s="82"/>
      <c r="BN2" s="8"/>
      <c r="BO2" s="8"/>
      <c r="BP2" s="8"/>
      <c r="BQ2" s="8"/>
      <c r="BR2" s="8"/>
      <c r="BS2" s="8"/>
      <c r="BT2" s="8"/>
      <c r="BU2" s="8"/>
      <c r="BV2" s="8"/>
    </row>
    <row r="3" spans="1:99" s="11" customFormat="1" ht="18.75" thickBot="1" x14ac:dyDescent="0.4">
      <c r="A3" s="113"/>
      <c r="B3" s="90"/>
      <c r="C3" s="97" t="s">
        <v>119</v>
      </c>
      <c r="D3" s="98"/>
      <c r="E3" s="98"/>
      <c r="F3" s="98"/>
      <c r="G3" s="98"/>
      <c r="H3" s="98"/>
      <c r="I3" s="98"/>
      <c r="J3" s="98"/>
      <c r="K3" s="98"/>
      <c r="L3" s="99"/>
      <c r="M3" s="97" t="s">
        <v>120</v>
      </c>
      <c r="N3" s="98"/>
      <c r="O3" s="98"/>
      <c r="P3" s="98"/>
      <c r="Q3" s="98"/>
      <c r="R3" s="98"/>
      <c r="S3" s="98"/>
      <c r="T3" s="98"/>
      <c r="U3" s="98"/>
      <c r="V3" s="99"/>
      <c r="W3" s="97" t="s">
        <v>119</v>
      </c>
      <c r="X3" s="98"/>
      <c r="Y3" s="98"/>
      <c r="Z3" s="98"/>
      <c r="AA3" s="98"/>
      <c r="AB3" s="98"/>
      <c r="AC3" s="98"/>
      <c r="AD3" s="98"/>
      <c r="AE3" s="98"/>
      <c r="AF3" s="99"/>
      <c r="AG3" s="97" t="s">
        <v>120</v>
      </c>
      <c r="AH3" s="98"/>
      <c r="AI3" s="98"/>
      <c r="AJ3" s="98"/>
      <c r="AK3" s="98"/>
      <c r="AL3" s="98"/>
      <c r="AM3" s="98"/>
      <c r="AN3" s="98"/>
      <c r="AO3" s="98"/>
      <c r="AP3" s="99"/>
      <c r="AQ3" s="97" t="s">
        <v>119</v>
      </c>
      <c r="AR3" s="98"/>
      <c r="AS3" s="98"/>
      <c r="AT3" s="98"/>
      <c r="AU3" s="98"/>
      <c r="AV3" s="98"/>
      <c r="AW3" s="98"/>
      <c r="AX3" s="98"/>
      <c r="AY3" s="98"/>
      <c r="AZ3" s="99"/>
      <c r="BA3" s="97" t="s">
        <v>120</v>
      </c>
      <c r="BB3" s="98"/>
      <c r="BC3" s="98"/>
      <c r="BD3" s="98"/>
      <c r="BE3" s="98"/>
      <c r="BF3" s="98"/>
      <c r="BG3" s="98"/>
      <c r="BH3" s="98"/>
      <c r="BI3" s="98"/>
      <c r="BJ3" s="99"/>
      <c r="BK3" s="107"/>
      <c r="BL3" s="83"/>
      <c r="BM3" s="83"/>
      <c r="BN3" s="10"/>
      <c r="BO3" s="10"/>
      <c r="BP3" s="10"/>
      <c r="BQ3" s="10"/>
      <c r="BR3" s="10"/>
      <c r="BS3" s="10"/>
      <c r="BT3" s="10"/>
      <c r="BU3" s="10"/>
      <c r="BV3" s="10"/>
    </row>
    <row r="4" spans="1:99" s="11" customFormat="1" ht="18" x14ac:dyDescent="0.35">
      <c r="A4" s="113"/>
      <c r="B4" s="90"/>
      <c r="C4" s="94" t="s">
        <v>34</v>
      </c>
      <c r="D4" s="95"/>
      <c r="E4" s="95"/>
      <c r="F4" s="95"/>
      <c r="G4" s="96"/>
      <c r="H4" s="94" t="s">
        <v>35</v>
      </c>
      <c r="I4" s="95"/>
      <c r="J4" s="95"/>
      <c r="K4" s="95"/>
      <c r="L4" s="96"/>
      <c r="M4" s="94" t="s">
        <v>34</v>
      </c>
      <c r="N4" s="95"/>
      <c r="O4" s="95"/>
      <c r="P4" s="95"/>
      <c r="Q4" s="96"/>
      <c r="R4" s="94" t="s">
        <v>35</v>
      </c>
      <c r="S4" s="95"/>
      <c r="T4" s="95"/>
      <c r="U4" s="95"/>
      <c r="V4" s="96"/>
      <c r="W4" s="94" t="s">
        <v>34</v>
      </c>
      <c r="X4" s="95"/>
      <c r="Y4" s="95"/>
      <c r="Z4" s="95"/>
      <c r="AA4" s="96"/>
      <c r="AB4" s="94" t="s">
        <v>35</v>
      </c>
      <c r="AC4" s="95"/>
      <c r="AD4" s="95"/>
      <c r="AE4" s="95"/>
      <c r="AF4" s="96"/>
      <c r="AG4" s="94" t="s">
        <v>34</v>
      </c>
      <c r="AH4" s="95"/>
      <c r="AI4" s="95"/>
      <c r="AJ4" s="95"/>
      <c r="AK4" s="96"/>
      <c r="AL4" s="94" t="s">
        <v>35</v>
      </c>
      <c r="AM4" s="95"/>
      <c r="AN4" s="95"/>
      <c r="AO4" s="95"/>
      <c r="AP4" s="96"/>
      <c r="AQ4" s="94" t="s">
        <v>34</v>
      </c>
      <c r="AR4" s="95"/>
      <c r="AS4" s="95"/>
      <c r="AT4" s="95"/>
      <c r="AU4" s="96"/>
      <c r="AV4" s="94" t="s">
        <v>35</v>
      </c>
      <c r="AW4" s="95"/>
      <c r="AX4" s="95"/>
      <c r="AY4" s="95"/>
      <c r="AZ4" s="96"/>
      <c r="BA4" s="94" t="s">
        <v>34</v>
      </c>
      <c r="BB4" s="95"/>
      <c r="BC4" s="95"/>
      <c r="BD4" s="95"/>
      <c r="BE4" s="96"/>
      <c r="BF4" s="94" t="s">
        <v>35</v>
      </c>
      <c r="BG4" s="95"/>
      <c r="BH4" s="95"/>
      <c r="BI4" s="95"/>
      <c r="BJ4" s="96"/>
      <c r="BK4" s="107"/>
      <c r="BL4" s="83"/>
      <c r="BM4" s="83"/>
      <c r="BN4" s="10"/>
      <c r="BO4" s="10"/>
      <c r="BP4" s="10"/>
      <c r="BQ4" s="10"/>
      <c r="BR4" s="10"/>
      <c r="BS4" s="10"/>
      <c r="BT4" s="10"/>
      <c r="BU4" s="10"/>
      <c r="BV4" s="10"/>
    </row>
    <row r="5" spans="1:99" s="7" customFormat="1" ht="15" customHeight="1" x14ac:dyDescent="0.35">
      <c r="A5" s="113"/>
      <c r="B5" s="90"/>
      <c r="C5" s="13">
        <v>1</v>
      </c>
      <c r="D5" s="12">
        <v>2</v>
      </c>
      <c r="E5" s="12">
        <v>3</v>
      </c>
      <c r="F5" s="12">
        <v>4</v>
      </c>
      <c r="G5" s="14">
        <v>5</v>
      </c>
      <c r="H5" s="13">
        <v>1</v>
      </c>
      <c r="I5" s="12">
        <v>2</v>
      </c>
      <c r="J5" s="12">
        <v>3</v>
      </c>
      <c r="K5" s="12">
        <v>4</v>
      </c>
      <c r="L5" s="14">
        <v>5</v>
      </c>
      <c r="M5" s="13">
        <v>1</v>
      </c>
      <c r="N5" s="12">
        <v>2</v>
      </c>
      <c r="O5" s="12">
        <v>3</v>
      </c>
      <c r="P5" s="12">
        <v>4</v>
      </c>
      <c r="Q5" s="14">
        <v>5</v>
      </c>
      <c r="R5" s="13">
        <v>1</v>
      </c>
      <c r="S5" s="12">
        <v>2</v>
      </c>
      <c r="T5" s="12">
        <v>3</v>
      </c>
      <c r="U5" s="12">
        <v>4</v>
      </c>
      <c r="V5" s="14">
        <v>5</v>
      </c>
      <c r="W5" s="13">
        <v>1</v>
      </c>
      <c r="X5" s="12">
        <v>2</v>
      </c>
      <c r="Y5" s="12">
        <v>3</v>
      </c>
      <c r="Z5" s="12">
        <v>4</v>
      </c>
      <c r="AA5" s="14">
        <v>5</v>
      </c>
      <c r="AB5" s="13">
        <v>1</v>
      </c>
      <c r="AC5" s="12">
        <v>2</v>
      </c>
      <c r="AD5" s="12">
        <v>3</v>
      </c>
      <c r="AE5" s="12">
        <v>4</v>
      </c>
      <c r="AF5" s="14">
        <v>5</v>
      </c>
      <c r="AG5" s="13">
        <v>1</v>
      </c>
      <c r="AH5" s="12">
        <v>2</v>
      </c>
      <c r="AI5" s="12">
        <v>3</v>
      </c>
      <c r="AJ5" s="12">
        <v>4</v>
      </c>
      <c r="AK5" s="14">
        <v>5</v>
      </c>
      <c r="AL5" s="13">
        <v>1</v>
      </c>
      <c r="AM5" s="12">
        <v>2</v>
      </c>
      <c r="AN5" s="12">
        <v>3</v>
      </c>
      <c r="AO5" s="12">
        <v>4</v>
      </c>
      <c r="AP5" s="14">
        <v>5</v>
      </c>
      <c r="AQ5" s="13">
        <v>1</v>
      </c>
      <c r="AR5" s="67">
        <v>2</v>
      </c>
      <c r="AS5" s="12">
        <v>3</v>
      </c>
      <c r="AT5" s="12">
        <v>4</v>
      </c>
      <c r="AU5" s="14">
        <v>5</v>
      </c>
      <c r="AV5" s="13">
        <v>1</v>
      </c>
      <c r="AW5" s="12">
        <v>2</v>
      </c>
      <c r="AX5" s="12">
        <v>3</v>
      </c>
      <c r="AY5" s="12">
        <v>4</v>
      </c>
      <c r="AZ5" s="14">
        <v>5</v>
      </c>
      <c r="BA5" s="13">
        <v>1</v>
      </c>
      <c r="BB5" s="12">
        <v>2</v>
      </c>
      <c r="BC5" s="12">
        <v>3</v>
      </c>
      <c r="BD5" s="12">
        <v>4</v>
      </c>
      <c r="BE5" s="14">
        <v>5</v>
      </c>
      <c r="BF5" s="13">
        <v>1</v>
      </c>
      <c r="BG5" s="12">
        <v>2</v>
      </c>
      <c r="BH5" s="12">
        <v>3</v>
      </c>
      <c r="BI5" s="12">
        <v>4</v>
      </c>
      <c r="BJ5" s="14">
        <v>5</v>
      </c>
      <c r="BK5" s="108"/>
      <c r="BL5" s="84"/>
      <c r="BM5" s="84"/>
      <c r="BN5" s="5"/>
      <c r="BO5" s="5"/>
      <c r="BP5" s="5"/>
      <c r="BQ5" s="5"/>
      <c r="BR5" s="5"/>
      <c r="BS5" s="5"/>
      <c r="BT5" s="5"/>
      <c r="BU5" s="5"/>
      <c r="BV5" s="5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</row>
    <row r="6" spans="1:99" x14ac:dyDescent="0.2">
      <c r="A6" s="15" t="s">
        <v>0</v>
      </c>
      <c r="B6" s="18" t="s">
        <v>6</v>
      </c>
      <c r="C6" s="100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2"/>
    </row>
    <row r="7" spans="1:99" x14ac:dyDescent="0.2">
      <c r="A7" s="15" t="s">
        <v>76</v>
      </c>
      <c r="B7" s="18" t="s">
        <v>12</v>
      </c>
      <c r="C7" s="100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2"/>
    </row>
    <row r="8" spans="1:99" x14ac:dyDescent="0.2">
      <c r="A8" s="15"/>
      <c r="B8" s="28" t="s">
        <v>101</v>
      </c>
      <c r="C8" s="34">
        <v>0</v>
      </c>
      <c r="D8" s="34">
        <v>171.2031748503544</v>
      </c>
      <c r="E8" s="34">
        <v>0</v>
      </c>
      <c r="F8" s="34">
        <v>0</v>
      </c>
      <c r="G8" s="34">
        <v>0</v>
      </c>
      <c r="H8" s="34">
        <v>7.294426506144104</v>
      </c>
      <c r="I8" s="34">
        <v>269.39797130019099</v>
      </c>
      <c r="J8" s="34">
        <v>46.415243794354097</v>
      </c>
      <c r="K8" s="34">
        <v>0</v>
      </c>
      <c r="L8" s="34">
        <v>70.509516190213091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4.2145910828885</v>
      </c>
      <c r="S8" s="34">
        <v>1.4090881725800999</v>
      </c>
      <c r="T8" s="34">
        <v>36.751910769063898</v>
      </c>
      <c r="U8" s="34">
        <v>0</v>
      </c>
      <c r="V8" s="34">
        <v>9.4108222138325015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2.5533538288578992</v>
      </c>
      <c r="AC8" s="34">
        <v>290.1034226141237</v>
      </c>
      <c r="AD8" s="34">
        <v>12.147950237870599</v>
      </c>
      <c r="AE8" s="34">
        <v>0</v>
      </c>
      <c r="AF8" s="34">
        <v>40.727923094694304</v>
      </c>
      <c r="AG8" s="34">
        <v>0</v>
      </c>
      <c r="AH8" s="34">
        <v>0</v>
      </c>
      <c r="AI8" s="34">
        <v>0</v>
      </c>
      <c r="AJ8" s="34">
        <v>0</v>
      </c>
      <c r="AK8" s="34">
        <v>0</v>
      </c>
      <c r="AL8" s="34">
        <v>2.297153197371899</v>
      </c>
      <c r="AM8" s="34">
        <v>46.255954404579015</v>
      </c>
      <c r="AN8" s="34">
        <v>82.906941172837278</v>
      </c>
      <c r="AO8" s="34">
        <v>0</v>
      </c>
      <c r="AP8" s="34">
        <v>27.992784789247608</v>
      </c>
      <c r="AQ8" s="34">
        <v>0</v>
      </c>
      <c r="AR8" s="65">
        <v>0</v>
      </c>
      <c r="AS8" s="34">
        <v>0</v>
      </c>
      <c r="AT8" s="34">
        <v>0</v>
      </c>
      <c r="AU8" s="34">
        <v>0</v>
      </c>
      <c r="AV8" s="34">
        <v>7.9498640296103922</v>
      </c>
      <c r="AW8" s="34">
        <v>13.211168206255699</v>
      </c>
      <c r="AX8" s="34">
        <v>0.94337533858059996</v>
      </c>
      <c r="AY8" s="34">
        <v>0</v>
      </c>
      <c r="AZ8" s="34">
        <v>27.933655229247194</v>
      </c>
      <c r="BA8" s="34">
        <v>0</v>
      </c>
      <c r="BB8" s="34">
        <v>0</v>
      </c>
      <c r="BC8" s="34">
        <v>0</v>
      </c>
      <c r="BD8" s="34">
        <v>0</v>
      </c>
      <c r="BE8" s="34">
        <v>0</v>
      </c>
      <c r="BF8" s="34">
        <v>1.9899793595642017</v>
      </c>
      <c r="BG8" s="34">
        <v>6.9120224870800009E-2</v>
      </c>
      <c r="BH8" s="34">
        <v>1.0218779700320999</v>
      </c>
      <c r="BI8" s="34">
        <v>0</v>
      </c>
      <c r="BJ8" s="34">
        <v>2.9242808916752003</v>
      </c>
      <c r="BK8" s="35">
        <f>SUM(C8:BJ8)</f>
        <v>1177.6355494690406</v>
      </c>
      <c r="BL8" s="79"/>
    </row>
    <row r="9" spans="1:99" x14ac:dyDescent="0.2">
      <c r="A9" s="15"/>
      <c r="B9" s="20" t="s">
        <v>85</v>
      </c>
      <c r="C9" s="32">
        <f t="shared" ref="C9:BJ9" si="0">SUM(C8)</f>
        <v>0</v>
      </c>
      <c r="D9" s="61">
        <f t="shared" si="0"/>
        <v>171.2031748503544</v>
      </c>
      <c r="E9" s="32">
        <f t="shared" si="0"/>
        <v>0</v>
      </c>
      <c r="F9" s="32">
        <f t="shared" si="0"/>
        <v>0</v>
      </c>
      <c r="G9" s="32">
        <f t="shared" si="0"/>
        <v>0</v>
      </c>
      <c r="H9" s="61">
        <f t="shared" si="0"/>
        <v>7.294426506144104</v>
      </c>
      <c r="I9" s="61">
        <f t="shared" si="0"/>
        <v>269.39797130019099</v>
      </c>
      <c r="J9" s="61">
        <f t="shared" si="0"/>
        <v>46.415243794354097</v>
      </c>
      <c r="K9" s="61">
        <f t="shared" si="0"/>
        <v>0</v>
      </c>
      <c r="L9" s="61">
        <f t="shared" si="0"/>
        <v>70.509516190213091</v>
      </c>
      <c r="M9" s="32">
        <f t="shared" si="0"/>
        <v>0</v>
      </c>
      <c r="N9" s="32">
        <f t="shared" si="0"/>
        <v>0</v>
      </c>
      <c r="O9" s="32">
        <f t="shared" si="0"/>
        <v>0</v>
      </c>
      <c r="P9" s="32">
        <f t="shared" si="0"/>
        <v>0</v>
      </c>
      <c r="Q9" s="32">
        <f t="shared" si="0"/>
        <v>0</v>
      </c>
      <c r="R9" s="61">
        <f t="shared" si="0"/>
        <v>4.2145910828885</v>
      </c>
      <c r="S9" s="61">
        <f t="shared" si="0"/>
        <v>1.4090881725800999</v>
      </c>
      <c r="T9" s="61">
        <f t="shared" si="0"/>
        <v>36.751910769063898</v>
      </c>
      <c r="U9" s="61">
        <f t="shared" si="0"/>
        <v>0</v>
      </c>
      <c r="V9" s="61">
        <f t="shared" si="0"/>
        <v>9.4108222138325015</v>
      </c>
      <c r="W9" s="32">
        <f t="shared" si="0"/>
        <v>0</v>
      </c>
      <c r="X9" s="61">
        <f t="shared" si="0"/>
        <v>0</v>
      </c>
      <c r="Y9" s="32">
        <f t="shared" si="0"/>
        <v>0</v>
      </c>
      <c r="Z9" s="32">
        <f t="shared" si="0"/>
        <v>0</v>
      </c>
      <c r="AA9" s="32">
        <f t="shared" si="0"/>
        <v>0</v>
      </c>
      <c r="AB9" s="61">
        <f t="shared" si="0"/>
        <v>2.5533538288578992</v>
      </c>
      <c r="AC9" s="61">
        <f t="shared" si="0"/>
        <v>290.1034226141237</v>
      </c>
      <c r="AD9" s="61">
        <f t="shared" si="0"/>
        <v>12.147950237870599</v>
      </c>
      <c r="AE9" s="61">
        <f t="shared" si="0"/>
        <v>0</v>
      </c>
      <c r="AF9" s="61">
        <f t="shared" si="0"/>
        <v>40.727923094694304</v>
      </c>
      <c r="AG9" s="32">
        <f t="shared" si="0"/>
        <v>0</v>
      </c>
      <c r="AH9" s="32">
        <f t="shared" si="0"/>
        <v>0</v>
      </c>
      <c r="AI9" s="32">
        <f t="shared" si="0"/>
        <v>0</v>
      </c>
      <c r="AJ9" s="32">
        <f t="shared" si="0"/>
        <v>0</v>
      </c>
      <c r="AK9" s="32">
        <f t="shared" si="0"/>
        <v>0</v>
      </c>
      <c r="AL9" s="61">
        <f t="shared" si="0"/>
        <v>2.297153197371899</v>
      </c>
      <c r="AM9" s="61">
        <f t="shared" si="0"/>
        <v>46.255954404579015</v>
      </c>
      <c r="AN9" s="61">
        <f t="shared" si="0"/>
        <v>82.906941172837278</v>
      </c>
      <c r="AO9" s="61">
        <f t="shared" si="0"/>
        <v>0</v>
      </c>
      <c r="AP9" s="61">
        <f t="shared" si="0"/>
        <v>27.992784789247608</v>
      </c>
      <c r="AQ9" s="32">
        <f t="shared" si="0"/>
        <v>0</v>
      </c>
      <c r="AR9" s="68">
        <f t="shared" si="0"/>
        <v>0</v>
      </c>
      <c r="AS9" s="32">
        <f t="shared" si="0"/>
        <v>0</v>
      </c>
      <c r="AT9" s="32">
        <f t="shared" si="0"/>
        <v>0</v>
      </c>
      <c r="AU9" s="32">
        <f t="shared" si="0"/>
        <v>0</v>
      </c>
      <c r="AV9" s="61">
        <f>(SUM(AV8))</f>
        <v>7.9498640296103922</v>
      </c>
      <c r="AW9" s="61">
        <f>(SUM(AW8))</f>
        <v>13.211168206255699</v>
      </c>
      <c r="AX9" s="61">
        <f t="shared" si="0"/>
        <v>0.94337533858059996</v>
      </c>
      <c r="AY9" s="61">
        <f t="shared" si="0"/>
        <v>0</v>
      </c>
      <c r="AZ9" s="61">
        <f t="shared" si="0"/>
        <v>27.933655229247194</v>
      </c>
      <c r="BA9" s="32">
        <f t="shared" si="0"/>
        <v>0</v>
      </c>
      <c r="BB9" s="32">
        <f t="shared" si="0"/>
        <v>0</v>
      </c>
      <c r="BC9" s="32">
        <f t="shared" si="0"/>
        <v>0</v>
      </c>
      <c r="BD9" s="32">
        <f t="shared" si="0"/>
        <v>0</v>
      </c>
      <c r="BE9" s="32">
        <f t="shared" si="0"/>
        <v>0</v>
      </c>
      <c r="BF9" s="61">
        <f t="shared" si="0"/>
        <v>1.9899793595642017</v>
      </c>
      <c r="BG9" s="61">
        <f t="shared" si="0"/>
        <v>6.9120224870800009E-2</v>
      </c>
      <c r="BH9" s="61">
        <f t="shared" si="0"/>
        <v>1.0218779700320999</v>
      </c>
      <c r="BI9" s="61">
        <f t="shared" si="0"/>
        <v>0</v>
      </c>
      <c r="BJ9" s="61">
        <f t="shared" si="0"/>
        <v>2.9242808916752003</v>
      </c>
      <c r="BK9" s="62">
        <f>SUM(BK8)</f>
        <v>1177.6355494690406</v>
      </c>
    </row>
    <row r="10" spans="1:99" x14ac:dyDescent="0.2">
      <c r="A10" s="15" t="s">
        <v>77</v>
      </c>
      <c r="B10" s="19" t="s">
        <v>3</v>
      </c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2"/>
    </row>
    <row r="11" spans="1:99" x14ac:dyDescent="0.2">
      <c r="A11" s="15"/>
      <c r="B11" s="28" t="s">
        <v>102</v>
      </c>
      <c r="C11" s="34">
        <v>0</v>
      </c>
      <c r="D11" s="34">
        <v>6.5722456702901999</v>
      </c>
      <c r="E11" s="34">
        <v>0</v>
      </c>
      <c r="F11" s="34">
        <v>0</v>
      </c>
      <c r="G11" s="34">
        <v>0</v>
      </c>
      <c r="H11" s="34">
        <v>0.22692387741699999</v>
      </c>
      <c r="I11" s="34">
        <v>5.8965163548300004E-2</v>
      </c>
      <c r="J11" s="34">
        <v>0</v>
      </c>
      <c r="K11" s="34">
        <v>0</v>
      </c>
      <c r="L11" s="34">
        <v>5.1663986196772003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0.17381537009519998</v>
      </c>
      <c r="S11" s="34">
        <v>3.3697799676E-3</v>
      </c>
      <c r="T11" s="34">
        <v>0.25179781293539999</v>
      </c>
      <c r="U11" s="34">
        <v>0</v>
      </c>
      <c r="V11" s="34">
        <v>0.2489380015805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  <c r="AB11" s="34">
        <v>0.69066341638170003</v>
      </c>
      <c r="AC11" s="34">
        <v>4.3464809299998004</v>
      </c>
      <c r="AD11" s="34">
        <v>0</v>
      </c>
      <c r="AE11" s="34">
        <v>0</v>
      </c>
      <c r="AF11" s="34">
        <v>7.4921104761924004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0.65019541170329964</v>
      </c>
      <c r="AM11" s="34">
        <v>0.15133329125799999</v>
      </c>
      <c r="AN11" s="34">
        <v>0</v>
      </c>
      <c r="AO11" s="34">
        <v>0</v>
      </c>
      <c r="AP11" s="34">
        <v>0.69405324109619992</v>
      </c>
      <c r="AQ11" s="34">
        <v>0</v>
      </c>
      <c r="AR11" s="65">
        <v>0</v>
      </c>
      <c r="AS11" s="34">
        <v>0</v>
      </c>
      <c r="AT11" s="34">
        <v>0</v>
      </c>
      <c r="AU11" s="34">
        <v>0</v>
      </c>
      <c r="AV11" s="34">
        <v>0.65686056435170004</v>
      </c>
      <c r="AW11" s="34">
        <v>0.28192832177409999</v>
      </c>
      <c r="AX11" s="34">
        <v>0</v>
      </c>
      <c r="AY11" s="34">
        <v>0</v>
      </c>
      <c r="AZ11" s="34">
        <v>0.88504430764419995</v>
      </c>
      <c r="BA11" s="34">
        <v>0</v>
      </c>
      <c r="BB11" s="34">
        <v>0</v>
      </c>
      <c r="BC11" s="34">
        <v>0</v>
      </c>
      <c r="BD11" s="34">
        <v>0</v>
      </c>
      <c r="BE11" s="34">
        <v>0</v>
      </c>
      <c r="BF11" s="34">
        <v>0.21525912090199997</v>
      </c>
      <c r="BG11" s="34">
        <v>8.6874438064000001E-3</v>
      </c>
      <c r="BH11" s="34">
        <v>0</v>
      </c>
      <c r="BI11" s="34">
        <v>0</v>
      </c>
      <c r="BJ11" s="34">
        <v>0.10177111351600002</v>
      </c>
      <c r="BK11" s="35">
        <f>SUM(C11:BJ11)</f>
        <v>28.876841934137204</v>
      </c>
    </row>
    <row r="12" spans="1:99" x14ac:dyDescent="0.2">
      <c r="A12" s="15"/>
      <c r="B12" s="20" t="s">
        <v>86</v>
      </c>
      <c r="C12" s="32">
        <f t="shared" ref="C12:BJ12" si="1">SUM(C11)</f>
        <v>0</v>
      </c>
      <c r="D12" s="61">
        <f t="shared" si="1"/>
        <v>6.5722456702901999</v>
      </c>
      <c r="E12" s="32">
        <f t="shared" si="1"/>
        <v>0</v>
      </c>
      <c r="F12" s="32">
        <f t="shared" si="1"/>
        <v>0</v>
      </c>
      <c r="G12" s="32">
        <f t="shared" si="1"/>
        <v>0</v>
      </c>
      <c r="H12" s="61">
        <f t="shared" si="1"/>
        <v>0.22692387741699999</v>
      </c>
      <c r="I12" s="61">
        <f t="shared" si="1"/>
        <v>5.8965163548300004E-2</v>
      </c>
      <c r="J12" s="61">
        <f t="shared" si="1"/>
        <v>0</v>
      </c>
      <c r="K12" s="61">
        <f t="shared" si="1"/>
        <v>0</v>
      </c>
      <c r="L12" s="61">
        <f t="shared" si="1"/>
        <v>5.1663986196772003</v>
      </c>
      <c r="M12" s="32">
        <f t="shared" si="1"/>
        <v>0</v>
      </c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61">
        <f t="shared" si="1"/>
        <v>0.17381537009519998</v>
      </c>
      <c r="S12" s="61">
        <f t="shared" si="1"/>
        <v>3.3697799676E-3</v>
      </c>
      <c r="T12" s="61">
        <f t="shared" si="1"/>
        <v>0.25179781293539999</v>
      </c>
      <c r="U12" s="61">
        <f t="shared" si="1"/>
        <v>0</v>
      </c>
      <c r="V12" s="61">
        <f t="shared" si="1"/>
        <v>0.2489380015805</v>
      </c>
      <c r="W12" s="32">
        <f t="shared" si="1"/>
        <v>0</v>
      </c>
      <c r="X12" s="61">
        <f t="shared" si="1"/>
        <v>0</v>
      </c>
      <c r="Y12" s="32">
        <f t="shared" si="1"/>
        <v>0</v>
      </c>
      <c r="Z12" s="32">
        <f t="shared" si="1"/>
        <v>0</v>
      </c>
      <c r="AA12" s="32">
        <f t="shared" si="1"/>
        <v>0</v>
      </c>
      <c r="AB12" s="61">
        <f t="shared" si="1"/>
        <v>0.69066341638170003</v>
      </c>
      <c r="AC12" s="61">
        <f t="shared" si="1"/>
        <v>4.3464809299998004</v>
      </c>
      <c r="AD12" s="61">
        <f t="shared" si="1"/>
        <v>0</v>
      </c>
      <c r="AE12" s="61">
        <f t="shared" si="1"/>
        <v>0</v>
      </c>
      <c r="AF12" s="61">
        <f t="shared" si="1"/>
        <v>7.4921104761924004</v>
      </c>
      <c r="AG12" s="32">
        <f t="shared" si="1"/>
        <v>0</v>
      </c>
      <c r="AH12" s="32">
        <f t="shared" si="1"/>
        <v>0</v>
      </c>
      <c r="AI12" s="32">
        <f t="shared" si="1"/>
        <v>0</v>
      </c>
      <c r="AJ12" s="32">
        <f t="shared" si="1"/>
        <v>0</v>
      </c>
      <c r="AK12" s="32">
        <f t="shared" si="1"/>
        <v>0</v>
      </c>
      <c r="AL12" s="61">
        <f t="shared" si="1"/>
        <v>0.65019541170329964</v>
      </c>
      <c r="AM12" s="61">
        <f t="shared" si="1"/>
        <v>0.15133329125799999</v>
      </c>
      <c r="AN12" s="61">
        <f t="shared" si="1"/>
        <v>0</v>
      </c>
      <c r="AO12" s="61">
        <f t="shared" si="1"/>
        <v>0</v>
      </c>
      <c r="AP12" s="61">
        <f t="shared" si="1"/>
        <v>0.69405324109619992</v>
      </c>
      <c r="AQ12" s="32">
        <f t="shared" si="1"/>
        <v>0</v>
      </c>
      <c r="AR12" s="68">
        <f t="shared" si="1"/>
        <v>0</v>
      </c>
      <c r="AS12" s="32">
        <f t="shared" si="1"/>
        <v>0</v>
      </c>
      <c r="AT12" s="32">
        <f t="shared" si="1"/>
        <v>0</v>
      </c>
      <c r="AU12" s="32">
        <f t="shared" si="1"/>
        <v>0</v>
      </c>
      <c r="AV12" s="61">
        <f>(SUM(AV11))</f>
        <v>0.65686056435170004</v>
      </c>
      <c r="AW12" s="61">
        <f>(SUM(AW11))</f>
        <v>0.28192832177409999</v>
      </c>
      <c r="AX12" s="61">
        <f t="shared" si="1"/>
        <v>0</v>
      </c>
      <c r="AY12" s="61">
        <f t="shared" si="1"/>
        <v>0</v>
      </c>
      <c r="AZ12" s="61">
        <f t="shared" si="1"/>
        <v>0.88504430764419995</v>
      </c>
      <c r="BA12" s="32">
        <f t="shared" si="1"/>
        <v>0</v>
      </c>
      <c r="BB12" s="32">
        <f t="shared" si="1"/>
        <v>0</v>
      </c>
      <c r="BC12" s="32">
        <f t="shared" si="1"/>
        <v>0</v>
      </c>
      <c r="BD12" s="32">
        <f t="shared" si="1"/>
        <v>0</v>
      </c>
      <c r="BE12" s="32">
        <f t="shared" si="1"/>
        <v>0</v>
      </c>
      <c r="BF12" s="61">
        <f t="shared" si="1"/>
        <v>0.21525912090199997</v>
      </c>
      <c r="BG12" s="61">
        <f t="shared" si="1"/>
        <v>8.6874438064000001E-3</v>
      </c>
      <c r="BH12" s="61">
        <f t="shared" si="1"/>
        <v>0</v>
      </c>
      <c r="BI12" s="61">
        <f t="shared" si="1"/>
        <v>0</v>
      </c>
      <c r="BJ12" s="61">
        <f t="shared" si="1"/>
        <v>0.10177111351600002</v>
      </c>
      <c r="BK12" s="64">
        <f>SUM(BK11)</f>
        <v>28.876841934137204</v>
      </c>
    </row>
    <row r="13" spans="1:99" x14ac:dyDescent="0.2">
      <c r="A13" s="15" t="s">
        <v>78</v>
      </c>
      <c r="B13" s="19" t="s">
        <v>10</v>
      </c>
      <c r="C13" s="100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2"/>
    </row>
    <row r="14" spans="1:99" x14ac:dyDescent="0.2">
      <c r="A14" s="15"/>
      <c r="B14" s="20" t="s">
        <v>36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  <c r="AB14" s="34">
        <v>0</v>
      </c>
      <c r="AC14" s="34">
        <v>0</v>
      </c>
      <c r="AD14" s="34">
        <v>0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4">
        <v>0</v>
      </c>
      <c r="AR14" s="65">
        <v>0</v>
      </c>
      <c r="AS14" s="34">
        <v>0</v>
      </c>
      <c r="AT14" s="34">
        <v>0</v>
      </c>
      <c r="AU14" s="34">
        <v>0</v>
      </c>
      <c r="AV14" s="34">
        <v>0</v>
      </c>
      <c r="AW14" s="34">
        <v>0</v>
      </c>
      <c r="AX14" s="34">
        <v>0</v>
      </c>
      <c r="AY14" s="34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35">
        <f t="shared" ref="BK14" si="2">SUM(C14:BJ14)</f>
        <v>0</v>
      </c>
    </row>
    <row r="15" spans="1:99" x14ac:dyDescent="0.2">
      <c r="A15" s="15"/>
      <c r="B15" s="20" t="s">
        <v>93</v>
      </c>
      <c r="C15" s="33">
        <f t="shared" ref="C15:AH15" si="3">SUM(C14:C14)</f>
        <v>0</v>
      </c>
      <c r="D15" s="33">
        <f t="shared" si="3"/>
        <v>0</v>
      </c>
      <c r="E15" s="33">
        <f t="shared" si="3"/>
        <v>0</v>
      </c>
      <c r="F15" s="33">
        <f t="shared" si="3"/>
        <v>0</v>
      </c>
      <c r="G15" s="33">
        <f t="shared" si="3"/>
        <v>0</v>
      </c>
      <c r="H15" s="33">
        <f t="shared" si="3"/>
        <v>0</v>
      </c>
      <c r="I15" s="33">
        <f t="shared" si="3"/>
        <v>0</v>
      </c>
      <c r="J15" s="33">
        <f t="shared" si="3"/>
        <v>0</v>
      </c>
      <c r="K15" s="33">
        <f t="shared" si="3"/>
        <v>0</v>
      </c>
      <c r="L15" s="33">
        <f t="shared" si="3"/>
        <v>0</v>
      </c>
      <c r="M15" s="33">
        <f t="shared" si="3"/>
        <v>0</v>
      </c>
      <c r="N15" s="33">
        <f t="shared" si="3"/>
        <v>0</v>
      </c>
      <c r="O15" s="33">
        <f t="shared" si="3"/>
        <v>0</v>
      </c>
      <c r="P15" s="33">
        <f t="shared" si="3"/>
        <v>0</v>
      </c>
      <c r="Q15" s="33">
        <f t="shared" si="3"/>
        <v>0</v>
      </c>
      <c r="R15" s="33">
        <f t="shared" si="3"/>
        <v>0</v>
      </c>
      <c r="S15" s="33">
        <f t="shared" si="3"/>
        <v>0</v>
      </c>
      <c r="T15" s="33">
        <f t="shared" si="3"/>
        <v>0</v>
      </c>
      <c r="U15" s="33">
        <f t="shared" si="3"/>
        <v>0</v>
      </c>
      <c r="V15" s="33">
        <f t="shared" si="3"/>
        <v>0</v>
      </c>
      <c r="W15" s="33">
        <f t="shared" si="3"/>
        <v>0</v>
      </c>
      <c r="X15" s="33">
        <f t="shared" si="3"/>
        <v>0</v>
      </c>
      <c r="Y15" s="33">
        <f t="shared" si="3"/>
        <v>0</v>
      </c>
      <c r="Z15" s="33">
        <f t="shared" si="3"/>
        <v>0</v>
      </c>
      <c r="AA15" s="33">
        <f t="shared" si="3"/>
        <v>0</v>
      </c>
      <c r="AB15" s="33">
        <f t="shared" si="3"/>
        <v>0</v>
      </c>
      <c r="AC15" s="33">
        <f t="shared" si="3"/>
        <v>0</v>
      </c>
      <c r="AD15" s="33">
        <f t="shared" si="3"/>
        <v>0</v>
      </c>
      <c r="AE15" s="33">
        <f t="shared" si="3"/>
        <v>0</v>
      </c>
      <c r="AF15" s="33">
        <f t="shared" si="3"/>
        <v>0</v>
      </c>
      <c r="AG15" s="33">
        <f t="shared" si="3"/>
        <v>0</v>
      </c>
      <c r="AH15" s="33">
        <f t="shared" si="3"/>
        <v>0</v>
      </c>
      <c r="AI15" s="33">
        <f t="shared" ref="AI15:BK15" si="4">SUM(AI14:AI14)</f>
        <v>0</v>
      </c>
      <c r="AJ15" s="33">
        <f t="shared" si="4"/>
        <v>0</v>
      </c>
      <c r="AK15" s="33">
        <f t="shared" si="4"/>
        <v>0</v>
      </c>
      <c r="AL15" s="33">
        <f t="shared" si="4"/>
        <v>0</v>
      </c>
      <c r="AM15" s="33">
        <f t="shared" si="4"/>
        <v>0</v>
      </c>
      <c r="AN15" s="33">
        <f t="shared" si="4"/>
        <v>0</v>
      </c>
      <c r="AO15" s="33">
        <f t="shared" si="4"/>
        <v>0</v>
      </c>
      <c r="AP15" s="33">
        <f t="shared" si="4"/>
        <v>0</v>
      </c>
      <c r="AQ15" s="33">
        <f t="shared" si="4"/>
        <v>0</v>
      </c>
      <c r="AR15" s="66">
        <f t="shared" si="4"/>
        <v>0</v>
      </c>
      <c r="AS15" s="33">
        <f t="shared" si="4"/>
        <v>0</v>
      </c>
      <c r="AT15" s="33">
        <f t="shared" si="4"/>
        <v>0</v>
      </c>
      <c r="AU15" s="33">
        <f t="shared" si="4"/>
        <v>0</v>
      </c>
      <c r="AV15" s="33">
        <f t="shared" si="4"/>
        <v>0</v>
      </c>
      <c r="AW15" s="33">
        <f t="shared" si="4"/>
        <v>0</v>
      </c>
      <c r="AX15" s="33">
        <f t="shared" si="4"/>
        <v>0</v>
      </c>
      <c r="AY15" s="33">
        <f t="shared" si="4"/>
        <v>0</v>
      </c>
      <c r="AZ15" s="33">
        <f t="shared" si="4"/>
        <v>0</v>
      </c>
      <c r="BA15" s="33">
        <f t="shared" si="4"/>
        <v>0</v>
      </c>
      <c r="BB15" s="33">
        <f t="shared" si="4"/>
        <v>0</v>
      </c>
      <c r="BC15" s="33">
        <f t="shared" si="4"/>
        <v>0</v>
      </c>
      <c r="BD15" s="33">
        <f t="shared" si="4"/>
        <v>0</v>
      </c>
      <c r="BE15" s="33">
        <f t="shared" si="4"/>
        <v>0</v>
      </c>
      <c r="BF15" s="33">
        <f t="shared" si="4"/>
        <v>0</v>
      </c>
      <c r="BG15" s="33">
        <f t="shared" si="4"/>
        <v>0</v>
      </c>
      <c r="BH15" s="33">
        <f t="shared" si="4"/>
        <v>0</v>
      </c>
      <c r="BI15" s="33">
        <f t="shared" si="4"/>
        <v>0</v>
      </c>
      <c r="BJ15" s="33">
        <f t="shared" si="4"/>
        <v>0</v>
      </c>
      <c r="BK15" s="33">
        <f t="shared" si="4"/>
        <v>0</v>
      </c>
    </row>
    <row r="16" spans="1:99" x14ac:dyDescent="0.2">
      <c r="A16" s="15" t="s">
        <v>79</v>
      </c>
      <c r="B16" s="19" t="s">
        <v>13</v>
      </c>
      <c r="C16" s="100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2"/>
    </row>
    <row r="17" spans="1:65" x14ac:dyDescent="0.2">
      <c r="A17" s="15"/>
      <c r="B17" s="20" t="s">
        <v>36</v>
      </c>
      <c r="C17" s="30">
        <v>0</v>
      </c>
      <c r="D17" s="29">
        <v>0</v>
      </c>
      <c r="E17" s="29">
        <v>0</v>
      </c>
      <c r="F17" s="29">
        <v>0</v>
      </c>
      <c r="G17" s="31">
        <v>0</v>
      </c>
      <c r="H17" s="30">
        <v>0</v>
      </c>
      <c r="I17" s="29">
        <v>0</v>
      </c>
      <c r="J17" s="29">
        <v>0</v>
      </c>
      <c r="K17" s="29">
        <v>0</v>
      </c>
      <c r="L17" s="31">
        <v>0</v>
      </c>
      <c r="M17" s="30">
        <v>0</v>
      </c>
      <c r="N17" s="29">
        <v>0</v>
      </c>
      <c r="O17" s="29">
        <v>0</v>
      </c>
      <c r="P17" s="29">
        <v>0</v>
      </c>
      <c r="Q17" s="31">
        <v>0</v>
      </c>
      <c r="R17" s="30">
        <v>0</v>
      </c>
      <c r="S17" s="29">
        <v>0</v>
      </c>
      <c r="T17" s="29">
        <v>0</v>
      </c>
      <c r="U17" s="29">
        <v>0</v>
      </c>
      <c r="V17" s="31">
        <v>0</v>
      </c>
      <c r="W17" s="30">
        <v>0</v>
      </c>
      <c r="X17" s="29">
        <v>0</v>
      </c>
      <c r="Y17" s="29">
        <v>0</v>
      </c>
      <c r="Z17" s="29">
        <v>0</v>
      </c>
      <c r="AA17" s="31">
        <v>0</v>
      </c>
      <c r="AB17" s="30">
        <v>0</v>
      </c>
      <c r="AC17" s="29">
        <v>0</v>
      </c>
      <c r="AD17" s="29">
        <v>0</v>
      </c>
      <c r="AE17" s="29">
        <v>0</v>
      </c>
      <c r="AF17" s="31">
        <v>0</v>
      </c>
      <c r="AG17" s="30">
        <v>0</v>
      </c>
      <c r="AH17" s="29">
        <v>0</v>
      </c>
      <c r="AI17" s="29">
        <v>0</v>
      </c>
      <c r="AJ17" s="29">
        <v>0</v>
      </c>
      <c r="AK17" s="31">
        <v>0</v>
      </c>
      <c r="AL17" s="30">
        <v>0</v>
      </c>
      <c r="AM17" s="29">
        <v>0</v>
      </c>
      <c r="AN17" s="29">
        <v>0</v>
      </c>
      <c r="AO17" s="29">
        <v>0</v>
      </c>
      <c r="AP17" s="31">
        <v>0</v>
      </c>
      <c r="AQ17" s="30">
        <v>0</v>
      </c>
      <c r="AR17" s="69">
        <v>0</v>
      </c>
      <c r="AS17" s="29">
        <v>0</v>
      </c>
      <c r="AT17" s="29">
        <v>0</v>
      </c>
      <c r="AU17" s="31">
        <v>0</v>
      </c>
      <c r="AV17" s="30">
        <v>0</v>
      </c>
      <c r="AW17" s="29">
        <v>0</v>
      </c>
      <c r="AX17" s="29">
        <v>0</v>
      </c>
      <c r="AY17" s="29">
        <v>0</v>
      </c>
      <c r="AZ17" s="31">
        <v>0</v>
      </c>
      <c r="BA17" s="30">
        <v>0</v>
      </c>
      <c r="BB17" s="29">
        <v>0</v>
      </c>
      <c r="BC17" s="29">
        <v>0</v>
      </c>
      <c r="BD17" s="29">
        <v>0</v>
      </c>
      <c r="BE17" s="31">
        <v>0</v>
      </c>
      <c r="BF17" s="30">
        <v>0</v>
      </c>
      <c r="BG17" s="29">
        <v>0</v>
      </c>
      <c r="BH17" s="29">
        <v>0</v>
      </c>
      <c r="BI17" s="29">
        <v>0</v>
      </c>
      <c r="BJ17" s="31">
        <v>0</v>
      </c>
      <c r="BK17" s="35">
        <f>SUM(C17:BJ17)</f>
        <v>0</v>
      </c>
    </row>
    <row r="18" spans="1:65" x14ac:dyDescent="0.2">
      <c r="A18" s="15"/>
      <c r="B18" s="20" t="s">
        <v>92</v>
      </c>
      <c r="C18" s="32">
        <f t="shared" ref="C18:BJ18" si="5">SUM(C17)</f>
        <v>0</v>
      </c>
      <c r="D18" s="32">
        <f t="shared" si="5"/>
        <v>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32">
        <f t="shared" si="5"/>
        <v>0</v>
      </c>
      <c r="P18" s="32">
        <f t="shared" si="5"/>
        <v>0</v>
      </c>
      <c r="Q18" s="32">
        <f t="shared" si="5"/>
        <v>0</v>
      </c>
      <c r="R18" s="32">
        <f t="shared" si="5"/>
        <v>0</v>
      </c>
      <c r="S18" s="32">
        <f t="shared" si="5"/>
        <v>0</v>
      </c>
      <c r="T18" s="32">
        <f t="shared" si="5"/>
        <v>0</v>
      </c>
      <c r="U18" s="32">
        <f t="shared" si="5"/>
        <v>0</v>
      </c>
      <c r="V18" s="32">
        <f t="shared" si="5"/>
        <v>0</v>
      </c>
      <c r="W18" s="32">
        <f t="shared" si="5"/>
        <v>0</v>
      </c>
      <c r="X18" s="32">
        <f t="shared" si="5"/>
        <v>0</v>
      </c>
      <c r="Y18" s="32">
        <f t="shared" si="5"/>
        <v>0</v>
      </c>
      <c r="Z18" s="32">
        <f t="shared" si="5"/>
        <v>0</v>
      </c>
      <c r="AA18" s="32">
        <f t="shared" si="5"/>
        <v>0</v>
      </c>
      <c r="AB18" s="32">
        <f t="shared" si="5"/>
        <v>0</v>
      </c>
      <c r="AC18" s="32">
        <f t="shared" si="5"/>
        <v>0</v>
      </c>
      <c r="AD18" s="32">
        <f t="shared" si="5"/>
        <v>0</v>
      </c>
      <c r="AE18" s="32">
        <f t="shared" si="5"/>
        <v>0</v>
      </c>
      <c r="AF18" s="32">
        <f t="shared" si="5"/>
        <v>0</v>
      </c>
      <c r="AG18" s="32">
        <f t="shared" si="5"/>
        <v>0</v>
      </c>
      <c r="AH18" s="32">
        <f t="shared" si="5"/>
        <v>0</v>
      </c>
      <c r="AI18" s="32">
        <f t="shared" si="5"/>
        <v>0</v>
      </c>
      <c r="AJ18" s="32">
        <f t="shared" si="5"/>
        <v>0</v>
      </c>
      <c r="AK18" s="32">
        <f t="shared" si="5"/>
        <v>0</v>
      </c>
      <c r="AL18" s="32">
        <f t="shared" si="5"/>
        <v>0</v>
      </c>
      <c r="AM18" s="32">
        <f t="shared" si="5"/>
        <v>0</v>
      </c>
      <c r="AN18" s="32">
        <f t="shared" si="5"/>
        <v>0</v>
      </c>
      <c r="AO18" s="32">
        <f t="shared" si="5"/>
        <v>0</v>
      </c>
      <c r="AP18" s="32">
        <f t="shared" si="5"/>
        <v>0</v>
      </c>
      <c r="AQ18" s="32">
        <f t="shared" si="5"/>
        <v>0</v>
      </c>
      <c r="AR18" s="68">
        <f t="shared" si="5"/>
        <v>0</v>
      </c>
      <c r="AS18" s="32">
        <f t="shared" si="5"/>
        <v>0</v>
      </c>
      <c r="AT18" s="32">
        <f t="shared" si="5"/>
        <v>0</v>
      </c>
      <c r="AU18" s="32">
        <f t="shared" si="5"/>
        <v>0</v>
      </c>
      <c r="AV18" s="32">
        <f t="shared" si="5"/>
        <v>0</v>
      </c>
      <c r="AW18" s="32">
        <f t="shared" si="5"/>
        <v>0</v>
      </c>
      <c r="AX18" s="32">
        <f t="shared" si="5"/>
        <v>0</v>
      </c>
      <c r="AY18" s="32">
        <f t="shared" si="5"/>
        <v>0</v>
      </c>
      <c r="AZ18" s="32">
        <f t="shared" si="5"/>
        <v>0</v>
      </c>
      <c r="BA18" s="32">
        <f t="shared" si="5"/>
        <v>0</v>
      </c>
      <c r="BB18" s="32">
        <f t="shared" si="5"/>
        <v>0</v>
      </c>
      <c r="BC18" s="32">
        <f t="shared" si="5"/>
        <v>0</v>
      </c>
      <c r="BD18" s="32">
        <f t="shared" si="5"/>
        <v>0</v>
      </c>
      <c r="BE18" s="32">
        <f t="shared" si="5"/>
        <v>0</v>
      </c>
      <c r="BF18" s="32">
        <f t="shared" si="5"/>
        <v>0</v>
      </c>
      <c r="BG18" s="32">
        <f t="shared" si="5"/>
        <v>0</v>
      </c>
      <c r="BH18" s="32">
        <f t="shared" si="5"/>
        <v>0</v>
      </c>
      <c r="BI18" s="32">
        <f t="shared" si="5"/>
        <v>0</v>
      </c>
      <c r="BJ18" s="32">
        <f t="shared" si="5"/>
        <v>0</v>
      </c>
      <c r="BK18" s="33">
        <f>SUM(BK17)</f>
        <v>0</v>
      </c>
    </row>
    <row r="19" spans="1:65" x14ac:dyDescent="0.2">
      <c r="A19" s="15" t="s">
        <v>81</v>
      </c>
      <c r="B19" s="27" t="s">
        <v>97</v>
      </c>
      <c r="C19" s="100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2"/>
    </row>
    <row r="20" spans="1:65" x14ac:dyDescent="0.2">
      <c r="A20" s="15"/>
      <c r="B20" s="20" t="s">
        <v>36</v>
      </c>
      <c r="C20" s="30">
        <v>0</v>
      </c>
      <c r="D20" s="29">
        <v>0</v>
      </c>
      <c r="E20" s="29">
        <v>0</v>
      </c>
      <c r="F20" s="29">
        <v>0</v>
      </c>
      <c r="G20" s="31">
        <v>0</v>
      </c>
      <c r="H20" s="30">
        <v>0</v>
      </c>
      <c r="I20" s="29">
        <v>0</v>
      </c>
      <c r="J20" s="29">
        <v>0</v>
      </c>
      <c r="K20" s="29">
        <v>0</v>
      </c>
      <c r="L20" s="31">
        <v>0</v>
      </c>
      <c r="M20" s="30">
        <v>0</v>
      </c>
      <c r="N20" s="29">
        <v>0</v>
      </c>
      <c r="O20" s="29">
        <v>0</v>
      </c>
      <c r="P20" s="29">
        <v>0</v>
      </c>
      <c r="Q20" s="31">
        <v>0</v>
      </c>
      <c r="R20" s="30">
        <v>0</v>
      </c>
      <c r="S20" s="29">
        <v>0</v>
      </c>
      <c r="T20" s="29">
        <v>0</v>
      </c>
      <c r="U20" s="29">
        <v>0</v>
      </c>
      <c r="V20" s="31">
        <v>0</v>
      </c>
      <c r="W20" s="30">
        <v>0</v>
      </c>
      <c r="X20" s="29">
        <v>0</v>
      </c>
      <c r="Y20" s="29">
        <v>0</v>
      </c>
      <c r="Z20" s="29">
        <v>0</v>
      </c>
      <c r="AA20" s="31">
        <v>0</v>
      </c>
      <c r="AB20" s="30">
        <v>0</v>
      </c>
      <c r="AC20" s="29">
        <v>0</v>
      </c>
      <c r="AD20" s="29">
        <v>0</v>
      </c>
      <c r="AE20" s="29">
        <v>0</v>
      </c>
      <c r="AF20" s="31">
        <v>0</v>
      </c>
      <c r="AG20" s="30">
        <v>0</v>
      </c>
      <c r="AH20" s="29">
        <v>0</v>
      </c>
      <c r="AI20" s="29">
        <v>0</v>
      </c>
      <c r="AJ20" s="29">
        <v>0</v>
      </c>
      <c r="AK20" s="31">
        <v>0</v>
      </c>
      <c r="AL20" s="30">
        <v>0</v>
      </c>
      <c r="AM20" s="29">
        <v>0</v>
      </c>
      <c r="AN20" s="29">
        <v>0</v>
      </c>
      <c r="AO20" s="29">
        <v>0</v>
      </c>
      <c r="AP20" s="31">
        <v>0</v>
      </c>
      <c r="AQ20" s="30">
        <v>0</v>
      </c>
      <c r="AR20" s="69">
        <v>0</v>
      </c>
      <c r="AS20" s="29">
        <v>0</v>
      </c>
      <c r="AT20" s="29">
        <v>0</v>
      </c>
      <c r="AU20" s="31">
        <v>0</v>
      </c>
      <c r="AV20" s="30">
        <v>0</v>
      </c>
      <c r="AW20" s="29">
        <v>0</v>
      </c>
      <c r="AX20" s="29">
        <v>0</v>
      </c>
      <c r="AY20" s="29">
        <v>0</v>
      </c>
      <c r="AZ20" s="31">
        <v>0</v>
      </c>
      <c r="BA20" s="30">
        <v>0</v>
      </c>
      <c r="BB20" s="29">
        <v>0</v>
      </c>
      <c r="BC20" s="29">
        <v>0</v>
      </c>
      <c r="BD20" s="29">
        <v>0</v>
      </c>
      <c r="BE20" s="31">
        <v>0</v>
      </c>
      <c r="BF20" s="30">
        <v>0</v>
      </c>
      <c r="BG20" s="29">
        <v>0</v>
      </c>
      <c r="BH20" s="29">
        <v>0</v>
      </c>
      <c r="BI20" s="29">
        <v>0</v>
      </c>
      <c r="BJ20" s="31">
        <v>0</v>
      </c>
      <c r="BK20" s="35">
        <f>SUM(C20:BJ20)</f>
        <v>0</v>
      </c>
    </row>
    <row r="21" spans="1:65" x14ac:dyDescent="0.2">
      <c r="A21" s="15"/>
      <c r="B21" s="20" t="s">
        <v>91</v>
      </c>
      <c r="C21" s="32">
        <f t="shared" ref="C21:BJ21" si="6">SUM(C20)</f>
        <v>0</v>
      </c>
      <c r="D21" s="32">
        <f t="shared" si="6"/>
        <v>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6"/>
        <v>0</v>
      </c>
      <c r="O21" s="32">
        <f t="shared" si="6"/>
        <v>0</v>
      </c>
      <c r="P21" s="32">
        <f t="shared" si="6"/>
        <v>0</v>
      </c>
      <c r="Q21" s="32">
        <f t="shared" si="6"/>
        <v>0</v>
      </c>
      <c r="R21" s="32">
        <f t="shared" si="6"/>
        <v>0</v>
      </c>
      <c r="S21" s="32">
        <f t="shared" si="6"/>
        <v>0</v>
      </c>
      <c r="T21" s="32">
        <f t="shared" si="6"/>
        <v>0</v>
      </c>
      <c r="U21" s="32">
        <f t="shared" si="6"/>
        <v>0</v>
      </c>
      <c r="V21" s="32">
        <f t="shared" si="6"/>
        <v>0</v>
      </c>
      <c r="W21" s="32">
        <f t="shared" si="6"/>
        <v>0</v>
      </c>
      <c r="X21" s="32">
        <f t="shared" si="6"/>
        <v>0</v>
      </c>
      <c r="Y21" s="32">
        <f t="shared" si="6"/>
        <v>0</v>
      </c>
      <c r="Z21" s="32">
        <f t="shared" si="6"/>
        <v>0</v>
      </c>
      <c r="AA21" s="32">
        <f t="shared" si="6"/>
        <v>0</v>
      </c>
      <c r="AB21" s="32">
        <f t="shared" si="6"/>
        <v>0</v>
      </c>
      <c r="AC21" s="32">
        <f t="shared" si="6"/>
        <v>0</v>
      </c>
      <c r="AD21" s="32">
        <f t="shared" si="6"/>
        <v>0</v>
      </c>
      <c r="AE21" s="32">
        <f t="shared" si="6"/>
        <v>0</v>
      </c>
      <c r="AF21" s="32">
        <f t="shared" si="6"/>
        <v>0</v>
      </c>
      <c r="AG21" s="32">
        <f t="shared" si="6"/>
        <v>0</v>
      </c>
      <c r="AH21" s="32">
        <f t="shared" si="6"/>
        <v>0</v>
      </c>
      <c r="AI21" s="32">
        <f t="shared" si="6"/>
        <v>0</v>
      </c>
      <c r="AJ21" s="32">
        <f t="shared" si="6"/>
        <v>0</v>
      </c>
      <c r="AK21" s="32">
        <f t="shared" si="6"/>
        <v>0</v>
      </c>
      <c r="AL21" s="32">
        <f t="shared" si="6"/>
        <v>0</v>
      </c>
      <c r="AM21" s="32">
        <f t="shared" si="6"/>
        <v>0</v>
      </c>
      <c r="AN21" s="32">
        <f t="shared" si="6"/>
        <v>0</v>
      </c>
      <c r="AO21" s="32">
        <f t="shared" si="6"/>
        <v>0</v>
      </c>
      <c r="AP21" s="32">
        <f t="shared" si="6"/>
        <v>0</v>
      </c>
      <c r="AQ21" s="32">
        <f t="shared" si="6"/>
        <v>0</v>
      </c>
      <c r="AR21" s="68">
        <f t="shared" si="6"/>
        <v>0</v>
      </c>
      <c r="AS21" s="32">
        <f t="shared" si="6"/>
        <v>0</v>
      </c>
      <c r="AT21" s="32">
        <f t="shared" si="6"/>
        <v>0</v>
      </c>
      <c r="AU21" s="32">
        <f t="shared" si="6"/>
        <v>0</v>
      </c>
      <c r="AV21" s="32">
        <f t="shared" si="6"/>
        <v>0</v>
      </c>
      <c r="AW21" s="32">
        <f t="shared" si="6"/>
        <v>0</v>
      </c>
      <c r="AX21" s="32">
        <f t="shared" si="6"/>
        <v>0</v>
      </c>
      <c r="AY21" s="32">
        <f t="shared" si="6"/>
        <v>0</v>
      </c>
      <c r="AZ21" s="32">
        <f t="shared" si="6"/>
        <v>0</v>
      </c>
      <c r="BA21" s="32">
        <f t="shared" si="6"/>
        <v>0</v>
      </c>
      <c r="BB21" s="32">
        <f t="shared" si="6"/>
        <v>0</v>
      </c>
      <c r="BC21" s="32">
        <f t="shared" si="6"/>
        <v>0</v>
      </c>
      <c r="BD21" s="32">
        <f t="shared" si="6"/>
        <v>0</v>
      </c>
      <c r="BE21" s="32">
        <f t="shared" si="6"/>
        <v>0</v>
      </c>
      <c r="BF21" s="32">
        <f t="shared" si="6"/>
        <v>0</v>
      </c>
      <c r="BG21" s="32">
        <f t="shared" si="6"/>
        <v>0</v>
      </c>
      <c r="BH21" s="32">
        <f t="shared" si="6"/>
        <v>0</v>
      </c>
      <c r="BI21" s="32">
        <f t="shared" si="6"/>
        <v>0</v>
      </c>
      <c r="BJ21" s="32">
        <f t="shared" si="6"/>
        <v>0</v>
      </c>
      <c r="BK21" s="33">
        <f>SUM(BK20)</f>
        <v>0</v>
      </c>
    </row>
    <row r="22" spans="1:65" x14ac:dyDescent="0.2">
      <c r="A22" s="15" t="s">
        <v>82</v>
      </c>
      <c r="B22" s="19" t="s">
        <v>14</v>
      </c>
      <c r="C22" s="100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2"/>
    </row>
    <row r="23" spans="1:65" x14ac:dyDescent="0.2">
      <c r="A23" s="15"/>
      <c r="B23" s="28" t="s">
        <v>103</v>
      </c>
      <c r="C23" s="34">
        <v>0</v>
      </c>
      <c r="D23" s="34">
        <v>6.5850712131933999</v>
      </c>
      <c r="E23" s="34">
        <v>0</v>
      </c>
      <c r="F23" s="34">
        <v>0</v>
      </c>
      <c r="G23" s="34">
        <v>0</v>
      </c>
      <c r="H23" s="34">
        <v>0.33895268928700012</v>
      </c>
      <c r="I23" s="34">
        <v>1.52946878387E-2</v>
      </c>
      <c r="J23" s="34">
        <v>0</v>
      </c>
      <c r="K23" s="34">
        <v>0</v>
      </c>
      <c r="L23" s="34">
        <v>0.16960306741910003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0.24902829109389987</v>
      </c>
      <c r="S23" s="34">
        <v>1.2054536903099999E-2</v>
      </c>
      <c r="T23" s="34">
        <v>0</v>
      </c>
      <c r="U23" s="34">
        <v>0</v>
      </c>
      <c r="V23" s="34">
        <v>0.22944757106420002</v>
      </c>
      <c r="W23" s="34">
        <v>0</v>
      </c>
      <c r="X23" s="34">
        <v>0</v>
      </c>
      <c r="Y23" s="34">
        <v>0</v>
      </c>
      <c r="Z23" s="34">
        <v>0</v>
      </c>
      <c r="AA23" s="34">
        <v>0</v>
      </c>
      <c r="AB23" s="34">
        <v>2.080782636084201</v>
      </c>
      <c r="AC23" s="34">
        <v>6.9002114780965016</v>
      </c>
      <c r="AD23" s="34">
        <v>0</v>
      </c>
      <c r="AE23" s="34">
        <v>0</v>
      </c>
      <c r="AF23" s="34">
        <v>12.246010244224301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1.3264078633437999</v>
      </c>
      <c r="AM23" s="34">
        <v>0.31124326651590001</v>
      </c>
      <c r="AN23" s="34">
        <v>8.9718580645100007E-2</v>
      </c>
      <c r="AO23" s="34">
        <v>0</v>
      </c>
      <c r="AP23" s="34">
        <v>1.7500403034504004</v>
      </c>
      <c r="AQ23" s="34">
        <v>0</v>
      </c>
      <c r="AR23" s="65">
        <v>0</v>
      </c>
      <c r="AS23" s="34">
        <v>0</v>
      </c>
      <c r="AT23" s="34">
        <v>0</v>
      </c>
      <c r="AU23" s="34">
        <v>0</v>
      </c>
      <c r="AV23" s="34">
        <v>1.7865650319266995</v>
      </c>
      <c r="AW23" s="34">
        <v>0.8667102709997998</v>
      </c>
      <c r="AX23" s="34">
        <v>0</v>
      </c>
      <c r="AY23" s="34">
        <v>0</v>
      </c>
      <c r="AZ23" s="34">
        <v>1.5555836794828002</v>
      </c>
      <c r="BA23" s="34">
        <v>0</v>
      </c>
      <c r="BB23" s="34">
        <v>0</v>
      </c>
      <c r="BC23" s="34">
        <v>0</v>
      </c>
      <c r="BD23" s="34">
        <v>0</v>
      </c>
      <c r="BE23" s="34">
        <v>0</v>
      </c>
      <c r="BF23" s="34">
        <v>0.25082785367449995</v>
      </c>
      <c r="BG23" s="34">
        <v>0.29583781619349997</v>
      </c>
      <c r="BH23" s="34">
        <v>0</v>
      </c>
      <c r="BI23" s="34">
        <v>0</v>
      </c>
      <c r="BJ23" s="34">
        <v>2.8922639387000001E-2</v>
      </c>
      <c r="BK23" s="35">
        <f>SUM(C23:BJ23)</f>
        <v>37.088313720823898</v>
      </c>
    </row>
    <row r="24" spans="1:65" x14ac:dyDescent="0.2">
      <c r="A24" s="15"/>
      <c r="B24" s="28" t="s">
        <v>114</v>
      </c>
      <c r="C24" s="34">
        <v>0</v>
      </c>
      <c r="D24" s="34">
        <v>0.7337945663548</v>
      </c>
      <c r="E24" s="34">
        <v>0</v>
      </c>
      <c r="F24" s="34">
        <v>0</v>
      </c>
      <c r="G24" s="34">
        <v>0</v>
      </c>
      <c r="H24" s="34">
        <v>0.19167341741669994</v>
      </c>
      <c r="I24" s="34">
        <v>0.10953955829029999</v>
      </c>
      <c r="J24" s="34">
        <v>0.95492490070960001</v>
      </c>
      <c r="K24" s="34">
        <v>0</v>
      </c>
      <c r="L24" s="34">
        <v>10.115868445966997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0.11871569938529997</v>
      </c>
      <c r="S24" s="34">
        <v>8.9341657741000002E-3</v>
      </c>
      <c r="T24" s="34">
        <v>0</v>
      </c>
      <c r="U24" s="34">
        <v>0</v>
      </c>
      <c r="V24" s="34">
        <v>7.4519879677000002E-3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0.98324935976810035</v>
      </c>
      <c r="AC24" s="34">
        <v>0.23511920974169997</v>
      </c>
      <c r="AD24" s="34">
        <v>0</v>
      </c>
      <c r="AE24" s="34">
        <v>0</v>
      </c>
      <c r="AF24" s="34">
        <v>3.1799082818690003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1.4129938411517</v>
      </c>
      <c r="AM24" s="34">
        <v>6.9796513363222994</v>
      </c>
      <c r="AN24" s="34">
        <v>1.8683659169999001</v>
      </c>
      <c r="AO24" s="34">
        <v>0</v>
      </c>
      <c r="AP24" s="34">
        <v>1.5227911205467999</v>
      </c>
      <c r="AQ24" s="34">
        <v>0</v>
      </c>
      <c r="AR24" s="65">
        <v>0</v>
      </c>
      <c r="AS24" s="34">
        <v>0</v>
      </c>
      <c r="AT24" s="34">
        <v>0</v>
      </c>
      <c r="AU24" s="34">
        <v>0</v>
      </c>
      <c r="AV24" s="34">
        <v>0.97195106286510025</v>
      </c>
      <c r="AW24" s="34">
        <v>7.6831105440965004</v>
      </c>
      <c r="AX24" s="34">
        <v>0</v>
      </c>
      <c r="AY24" s="34">
        <v>0</v>
      </c>
      <c r="AZ24" s="34">
        <v>2.7191678817086</v>
      </c>
      <c r="BA24" s="34">
        <v>0</v>
      </c>
      <c r="BB24" s="34">
        <v>0</v>
      </c>
      <c r="BC24" s="34">
        <v>0</v>
      </c>
      <c r="BD24" s="34">
        <v>0</v>
      </c>
      <c r="BE24" s="34">
        <v>0</v>
      </c>
      <c r="BF24" s="34">
        <v>0.23036826370739999</v>
      </c>
      <c r="BG24" s="34">
        <v>4.35011371612E-2</v>
      </c>
      <c r="BH24" s="34">
        <v>1.4524916211612</v>
      </c>
      <c r="BI24" s="34">
        <v>0</v>
      </c>
      <c r="BJ24" s="34">
        <v>0.45570857570930001</v>
      </c>
      <c r="BK24" s="35">
        <f>SUM(C24:BJ24)</f>
        <v>41.979280894674297</v>
      </c>
    </row>
    <row r="25" spans="1:65" x14ac:dyDescent="0.2">
      <c r="A25" s="15"/>
      <c r="B25" s="28" t="s">
        <v>104</v>
      </c>
      <c r="C25" s="34">
        <v>0</v>
      </c>
      <c r="D25" s="34">
        <v>3.8539529169999005</v>
      </c>
      <c r="E25" s="34">
        <v>0</v>
      </c>
      <c r="F25" s="34">
        <v>0</v>
      </c>
      <c r="G25" s="34">
        <v>0</v>
      </c>
      <c r="H25" s="34">
        <v>0.39659067892969996</v>
      </c>
      <c r="I25" s="34">
        <v>6.5667510322000005E-3</v>
      </c>
      <c r="J25" s="34">
        <v>0</v>
      </c>
      <c r="K25" s="34">
        <v>0</v>
      </c>
      <c r="L25" s="34">
        <v>1.9861761362893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0.35219795093010003</v>
      </c>
      <c r="S25" s="34">
        <v>0</v>
      </c>
      <c r="T25" s="34">
        <v>0</v>
      </c>
      <c r="U25" s="34">
        <v>0</v>
      </c>
      <c r="V25" s="34">
        <v>0.12986131277400001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0.36835692461089997</v>
      </c>
      <c r="AC25" s="34">
        <v>3.9489512900000001E-4</v>
      </c>
      <c r="AD25" s="34">
        <v>0</v>
      </c>
      <c r="AE25" s="34">
        <v>0</v>
      </c>
      <c r="AF25" s="34">
        <v>4.9735427744825991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0.3519980533857</v>
      </c>
      <c r="AM25" s="34">
        <v>0.14157540167719998</v>
      </c>
      <c r="AN25" s="34">
        <v>0</v>
      </c>
      <c r="AO25" s="34">
        <v>0</v>
      </c>
      <c r="AP25" s="34">
        <v>1.6844097083854002</v>
      </c>
      <c r="AQ25" s="34">
        <v>0</v>
      </c>
      <c r="AR25" s="65">
        <v>0</v>
      </c>
      <c r="AS25" s="34">
        <v>0</v>
      </c>
      <c r="AT25" s="34">
        <v>0</v>
      </c>
      <c r="AU25" s="34">
        <v>0</v>
      </c>
      <c r="AV25" s="34">
        <v>1.2144161937686997</v>
      </c>
      <c r="AW25" s="34">
        <v>7.7389902814836997</v>
      </c>
      <c r="AX25" s="34">
        <v>0</v>
      </c>
      <c r="AY25" s="34">
        <v>0</v>
      </c>
      <c r="AZ25" s="34">
        <v>4.6459579949337</v>
      </c>
      <c r="BA25" s="34">
        <v>0</v>
      </c>
      <c r="BB25" s="34">
        <v>0</v>
      </c>
      <c r="BC25" s="34">
        <v>0</v>
      </c>
      <c r="BD25" s="34">
        <v>0</v>
      </c>
      <c r="BE25" s="34">
        <v>0</v>
      </c>
      <c r="BF25" s="34">
        <v>0.15877989548200003</v>
      </c>
      <c r="BG25" s="34">
        <v>0.87444404280629995</v>
      </c>
      <c r="BH25" s="34">
        <v>0</v>
      </c>
      <c r="BI25" s="34">
        <v>0</v>
      </c>
      <c r="BJ25" s="34">
        <v>0.85998430064490006</v>
      </c>
      <c r="BK25" s="35">
        <f>SUM(C25:BJ25)</f>
        <v>29.738196213745294</v>
      </c>
    </row>
    <row r="26" spans="1:65" x14ac:dyDescent="0.2">
      <c r="A26" s="15"/>
      <c r="B26" s="28" t="s">
        <v>105</v>
      </c>
      <c r="C26" s="34">
        <v>0</v>
      </c>
      <c r="D26" s="34">
        <v>88.140398168773999</v>
      </c>
      <c r="E26" s="34">
        <v>0</v>
      </c>
      <c r="F26" s="34">
        <v>0</v>
      </c>
      <c r="G26" s="34">
        <v>0</v>
      </c>
      <c r="H26" s="34">
        <v>0.89238817534619963</v>
      </c>
      <c r="I26" s="34">
        <v>7.7523345340315011</v>
      </c>
      <c r="J26" s="34">
        <v>15.4834631227092</v>
      </c>
      <c r="K26" s="34">
        <v>0</v>
      </c>
      <c r="L26" s="34">
        <v>18.466299789383701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1.4323257779252003</v>
      </c>
      <c r="S26" s="34">
        <v>0.43145873158039999</v>
      </c>
      <c r="T26" s="34">
        <v>12.270665439225498</v>
      </c>
      <c r="U26" s="34">
        <v>0</v>
      </c>
      <c r="V26" s="34">
        <v>2.3269503232890001</v>
      </c>
      <c r="W26" s="34">
        <v>0</v>
      </c>
      <c r="X26" s="34">
        <v>0</v>
      </c>
      <c r="Y26" s="34">
        <v>0</v>
      </c>
      <c r="Z26" s="34">
        <v>0</v>
      </c>
      <c r="AA26" s="34">
        <v>0</v>
      </c>
      <c r="AB26" s="34">
        <v>2.7533454382797009</v>
      </c>
      <c r="AC26" s="34">
        <v>23.324935356223701</v>
      </c>
      <c r="AD26" s="34">
        <v>2.0901018995802998</v>
      </c>
      <c r="AE26" s="34">
        <v>0</v>
      </c>
      <c r="AF26" s="34">
        <v>42.723821940796483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3.0211441984686012</v>
      </c>
      <c r="AM26" s="34">
        <v>7.7654705578377019</v>
      </c>
      <c r="AN26" s="34">
        <v>18.401311841838002</v>
      </c>
      <c r="AO26" s="34">
        <v>0</v>
      </c>
      <c r="AP26" s="34">
        <v>23.710680054666092</v>
      </c>
      <c r="AQ26" s="34">
        <v>0</v>
      </c>
      <c r="AR26" s="65">
        <v>0</v>
      </c>
      <c r="AS26" s="34">
        <v>0</v>
      </c>
      <c r="AT26" s="34">
        <v>0</v>
      </c>
      <c r="AU26" s="34">
        <v>0</v>
      </c>
      <c r="AV26" s="34">
        <v>3.7552207308186993</v>
      </c>
      <c r="AW26" s="34">
        <v>27.330232930997198</v>
      </c>
      <c r="AX26" s="34">
        <v>3.0406320911289999</v>
      </c>
      <c r="AY26" s="34">
        <v>0</v>
      </c>
      <c r="AZ26" s="34">
        <v>25.212786409670894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1.1304298210552002</v>
      </c>
      <c r="BG26" s="34">
        <v>0.48513939219280011</v>
      </c>
      <c r="BH26" s="34">
        <v>4.4058395144515003</v>
      </c>
      <c r="BI26" s="34">
        <v>0</v>
      </c>
      <c r="BJ26" s="34">
        <v>3.2957174704818999</v>
      </c>
      <c r="BK26" s="35">
        <f>SUM(C26:BJ26)</f>
        <v>339.64309371075245</v>
      </c>
    </row>
    <row r="27" spans="1:65" x14ac:dyDescent="0.2">
      <c r="A27" s="15"/>
      <c r="B27" s="20" t="s">
        <v>90</v>
      </c>
      <c r="C27" s="32">
        <f>SUM(C23:C26)</f>
        <v>0</v>
      </c>
      <c r="D27" s="61">
        <f t="shared" ref="D27:BJ27" si="7">SUM(D23:D26)</f>
        <v>99.313216865322104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61">
        <f t="shared" si="7"/>
        <v>1.8196049609795995</v>
      </c>
      <c r="I27" s="61">
        <f t="shared" si="7"/>
        <v>7.8837355311927011</v>
      </c>
      <c r="J27" s="61">
        <f t="shared" si="7"/>
        <v>16.438388023418799</v>
      </c>
      <c r="K27" s="61">
        <f t="shared" si="7"/>
        <v>0</v>
      </c>
      <c r="L27" s="61">
        <f t="shared" si="7"/>
        <v>30.737947439059099</v>
      </c>
      <c r="M27" s="32">
        <f t="shared" si="7"/>
        <v>0</v>
      </c>
      <c r="N27" s="32">
        <f t="shared" si="7"/>
        <v>0</v>
      </c>
      <c r="O27" s="32">
        <f t="shared" si="7"/>
        <v>0</v>
      </c>
      <c r="P27" s="32">
        <f t="shared" si="7"/>
        <v>0</v>
      </c>
      <c r="Q27" s="32">
        <f t="shared" si="7"/>
        <v>0</v>
      </c>
      <c r="R27" s="61">
        <f t="shared" si="7"/>
        <v>2.1522677193345001</v>
      </c>
      <c r="S27" s="61">
        <f t="shared" si="7"/>
        <v>0.45244743425759998</v>
      </c>
      <c r="T27" s="61">
        <f t="shared" si="7"/>
        <v>12.270665439225498</v>
      </c>
      <c r="U27" s="61">
        <f t="shared" si="7"/>
        <v>0</v>
      </c>
      <c r="V27" s="61">
        <f t="shared" si="7"/>
        <v>2.6937111950949002</v>
      </c>
      <c r="W27" s="32">
        <f t="shared" si="7"/>
        <v>0</v>
      </c>
      <c r="X27" s="61">
        <f t="shared" si="7"/>
        <v>0</v>
      </c>
      <c r="Y27" s="32">
        <f t="shared" si="7"/>
        <v>0</v>
      </c>
      <c r="Z27" s="32">
        <f t="shared" si="7"/>
        <v>0</v>
      </c>
      <c r="AA27" s="32">
        <f t="shared" si="7"/>
        <v>0</v>
      </c>
      <c r="AB27" s="61">
        <f t="shared" si="7"/>
        <v>6.1857343587429021</v>
      </c>
      <c r="AC27" s="61">
        <f t="shared" si="7"/>
        <v>30.460660939190902</v>
      </c>
      <c r="AD27" s="61">
        <f t="shared" si="7"/>
        <v>2.0901018995802998</v>
      </c>
      <c r="AE27" s="61">
        <f t="shared" si="7"/>
        <v>0</v>
      </c>
      <c r="AF27" s="61">
        <f t="shared" si="7"/>
        <v>63.123283241372384</v>
      </c>
      <c r="AG27" s="32">
        <f t="shared" si="7"/>
        <v>0</v>
      </c>
      <c r="AH27" s="32">
        <f t="shared" si="7"/>
        <v>0</v>
      </c>
      <c r="AI27" s="32">
        <f t="shared" si="7"/>
        <v>0</v>
      </c>
      <c r="AJ27" s="32">
        <f t="shared" si="7"/>
        <v>0</v>
      </c>
      <c r="AK27" s="32">
        <f t="shared" si="7"/>
        <v>0</v>
      </c>
      <c r="AL27" s="61">
        <f t="shared" si="7"/>
        <v>6.1125439563498016</v>
      </c>
      <c r="AM27" s="61">
        <f t="shared" si="7"/>
        <v>15.197940562353102</v>
      </c>
      <c r="AN27" s="61">
        <f t="shared" si="7"/>
        <v>20.359396339483002</v>
      </c>
      <c r="AO27" s="61">
        <f t="shared" si="7"/>
        <v>0</v>
      </c>
      <c r="AP27" s="61">
        <f t="shared" si="7"/>
        <v>28.667921187048691</v>
      </c>
      <c r="AQ27" s="32">
        <f t="shared" si="7"/>
        <v>0</v>
      </c>
      <c r="AR27" s="68">
        <f t="shared" si="7"/>
        <v>0</v>
      </c>
      <c r="AS27" s="32">
        <f t="shared" si="7"/>
        <v>0</v>
      </c>
      <c r="AT27" s="32">
        <f t="shared" si="7"/>
        <v>0</v>
      </c>
      <c r="AU27" s="32">
        <f t="shared" si="7"/>
        <v>0</v>
      </c>
      <c r="AV27" s="61">
        <f t="shared" si="7"/>
        <v>7.7281530193791985</v>
      </c>
      <c r="AW27" s="61">
        <f t="shared" si="7"/>
        <v>43.619044027577196</v>
      </c>
      <c r="AX27" s="61">
        <f t="shared" si="7"/>
        <v>3.0406320911289999</v>
      </c>
      <c r="AY27" s="61">
        <f t="shared" si="7"/>
        <v>0</v>
      </c>
      <c r="AZ27" s="61">
        <f t="shared" si="7"/>
        <v>34.133495965795994</v>
      </c>
      <c r="BA27" s="32">
        <f t="shared" si="7"/>
        <v>0</v>
      </c>
      <c r="BB27" s="32">
        <f t="shared" si="7"/>
        <v>0</v>
      </c>
      <c r="BC27" s="32">
        <f t="shared" si="7"/>
        <v>0</v>
      </c>
      <c r="BD27" s="32">
        <f t="shared" si="7"/>
        <v>0</v>
      </c>
      <c r="BE27" s="32">
        <f t="shared" si="7"/>
        <v>0</v>
      </c>
      <c r="BF27" s="61">
        <f t="shared" si="7"/>
        <v>1.7704058339191002</v>
      </c>
      <c r="BG27" s="61">
        <f t="shared" si="7"/>
        <v>1.6989223883538003</v>
      </c>
      <c r="BH27" s="61">
        <f t="shared" si="7"/>
        <v>5.8583311356127004</v>
      </c>
      <c r="BI27" s="61">
        <f t="shared" si="7"/>
        <v>0</v>
      </c>
      <c r="BJ27" s="61">
        <f t="shared" si="7"/>
        <v>4.6403329862231004</v>
      </c>
      <c r="BK27" s="32">
        <f>SUM(BK23:BK26)</f>
        <v>448.44888453999596</v>
      </c>
    </row>
    <row r="28" spans="1:65" x14ac:dyDescent="0.2">
      <c r="A28" s="15"/>
      <c r="B28" s="21" t="s">
        <v>80</v>
      </c>
      <c r="C28" s="32">
        <f t="shared" ref="C28:AH28" si="8">C9+C12+C15+C18+C21+C27</f>
        <v>0</v>
      </c>
      <c r="D28" s="61">
        <f t="shared" si="8"/>
        <v>277.08863738596671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61">
        <f t="shared" si="8"/>
        <v>9.3409553445407028</v>
      </c>
      <c r="I28" s="61">
        <f t="shared" si="8"/>
        <v>277.34067199493199</v>
      </c>
      <c r="J28" s="61">
        <f t="shared" si="8"/>
        <v>62.853631817772893</v>
      </c>
      <c r="K28" s="61">
        <f t="shared" si="8"/>
        <v>0</v>
      </c>
      <c r="L28" s="61">
        <f t="shared" si="8"/>
        <v>106.41386224894939</v>
      </c>
      <c r="M28" s="32">
        <f t="shared" si="8"/>
        <v>0</v>
      </c>
      <c r="N28" s="32">
        <f t="shared" si="8"/>
        <v>0</v>
      </c>
      <c r="O28" s="32">
        <f t="shared" si="8"/>
        <v>0</v>
      </c>
      <c r="P28" s="32">
        <f t="shared" si="8"/>
        <v>0</v>
      </c>
      <c r="Q28" s="32">
        <f t="shared" si="8"/>
        <v>0</v>
      </c>
      <c r="R28" s="61">
        <f t="shared" si="8"/>
        <v>6.5406741723181998</v>
      </c>
      <c r="S28" s="61">
        <f t="shared" si="8"/>
        <v>1.8649053868052998</v>
      </c>
      <c r="T28" s="61">
        <f t="shared" si="8"/>
        <v>49.274374021224794</v>
      </c>
      <c r="U28" s="61">
        <f t="shared" si="8"/>
        <v>0</v>
      </c>
      <c r="V28" s="61">
        <f t="shared" si="8"/>
        <v>12.353471410507902</v>
      </c>
      <c r="W28" s="32">
        <f t="shared" si="8"/>
        <v>0</v>
      </c>
      <c r="X28" s="61">
        <f t="shared" si="8"/>
        <v>0</v>
      </c>
      <c r="Y28" s="32">
        <f t="shared" si="8"/>
        <v>0</v>
      </c>
      <c r="Z28" s="32">
        <f t="shared" si="8"/>
        <v>0</v>
      </c>
      <c r="AA28" s="32">
        <f t="shared" si="8"/>
        <v>0</v>
      </c>
      <c r="AB28" s="61">
        <f t="shared" si="8"/>
        <v>9.4297516039825009</v>
      </c>
      <c r="AC28" s="61">
        <f t="shared" si="8"/>
        <v>324.91056448331443</v>
      </c>
      <c r="AD28" s="61">
        <f t="shared" si="8"/>
        <v>14.2380521374509</v>
      </c>
      <c r="AE28" s="61">
        <f t="shared" si="8"/>
        <v>0</v>
      </c>
      <c r="AF28" s="61">
        <f t="shared" si="8"/>
        <v>111.34331681225909</v>
      </c>
      <c r="AG28" s="32">
        <f t="shared" si="8"/>
        <v>0</v>
      </c>
      <c r="AH28" s="32">
        <f t="shared" si="8"/>
        <v>0</v>
      </c>
      <c r="AI28" s="32">
        <f t="shared" ref="AI28:BK28" si="9">AI9+AI12+AI15+AI18+AI21+AI27</f>
        <v>0</v>
      </c>
      <c r="AJ28" s="32">
        <f t="shared" si="9"/>
        <v>0</v>
      </c>
      <c r="AK28" s="32">
        <f t="shared" si="9"/>
        <v>0</v>
      </c>
      <c r="AL28" s="61">
        <f t="shared" si="9"/>
        <v>9.0598925654250007</v>
      </c>
      <c r="AM28" s="61">
        <f t="shared" si="9"/>
        <v>61.605228258190117</v>
      </c>
      <c r="AN28" s="61">
        <f t="shared" si="9"/>
        <v>103.26633751232028</v>
      </c>
      <c r="AO28" s="61">
        <f t="shared" si="9"/>
        <v>0</v>
      </c>
      <c r="AP28" s="61">
        <f t="shared" si="9"/>
        <v>57.354759217392498</v>
      </c>
      <c r="AQ28" s="32">
        <f t="shared" si="9"/>
        <v>0</v>
      </c>
      <c r="AR28" s="68">
        <f t="shared" si="9"/>
        <v>0</v>
      </c>
      <c r="AS28" s="32">
        <f t="shared" si="9"/>
        <v>0</v>
      </c>
      <c r="AT28" s="32">
        <f t="shared" si="9"/>
        <v>0</v>
      </c>
      <c r="AU28" s="32">
        <f t="shared" si="9"/>
        <v>0</v>
      </c>
      <c r="AV28" s="61">
        <f t="shared" si="9"/>
        <v>16.334877613341291</v>
      </c>
      <c r="AW28" s="61">
        <f t="shared" si="9"/>
        <v>57.112140555606999</v>
      </c>
      <c r="AX28" s="61">
        <f t="shared" si="9"/>
        <v>3.9840074297096</v>
      </c>
      <c r="AY28" s="61">
        <f t="shared" si="9"/>
        <v>0</v>
      </c>
      <c r="AZ28" s="61">
        <f t="shared" si="9"/>
        <v>62.952195502687388</v>
      </c>
      <c r="BA28" s="32">
        <f t="shared" si="9"/>
        <v>0</v>
      </c>
      <c r="BB28" s="32">
        <f t="shared" si="9"/>
        <v>0</v>
      </c>
      <c r="BC28" s="32">
        <f t="shared" si="9"/>
        <v>0</v>
      </c>
      <c r="BD28" s="32">
        <f t="shared" si="9"/>
        <v>0</v>
      </c>
      <c r="BE28" s="32">
        <f t="shared" si="9"/>
        <v>0</v>
      </c>
      <c r="BF28" s="61">
        <f t="shared" si="9"/>
        <v>3.9756443143853017</v>
      </c>
      <c r="BG28" s="61">
        <f t="shared" si="9"/>
        <v>1.7767300570310003</v>
      </c>
      <c r="BH28" s="61">
        <f t="shared" si="9"/>
        <v>6.8802091056448003</v>
      </c>
      <c r="BI28" s="61">
        <f t="shared" si="9"/>
        <v>0</v>
      </c>
      <c r="BJ28" s="61">
        <f t="shared" si="9"/>
        <v>7.6663849914143007</v>
      </c>
      <c r="BK28" s="32">
        <f t="shared" si="9"/>
        <v>1654.9612759431739</v>
      </c>
    </row>
    <row r="29" spans="1:65" ht="3.75" customHeight="1" x14ac:dyDescent="0.2">
      <c r="A29" s="15"/>
      <c r="B29" s="22"/>
      <c r="C29" s="100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2"/>
    </row>
    <row r="30" spans="1:65" x14ac:dyDescent="0.2">
      <c r="A30" s="15" t="s">
        <v>1</v>
      </c>
      <c r="B30" s="18" t="s">
        <v>7</v>
      </c>
      <c r="C30" s="100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2"/>
    </row>
    <row r="31" spans="1:65" s="4" customFormat="1" x14ac:dyDescent="0.2">
      <c r="A31" s="15" t="s">
        <v>76</v>
      </c>
      <c r="B31" s="19" t="s">
        <v>2</v>
      </c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1"/>
      <c r="BL31" s="85"/>
      <c r="BM31" s="43"/>
    </row>
    <row r="32" spans="1:65" s="42" customFormat="1" x14ac:dyDescent="0.2">
      <c r="A32" s="39"/>
      <c r="B32" s="40" t="s">
        <v>106</v>
      </c>
      <c r="C32" s="34">
        <v>0</v>
      </c>
      <c r="D32" s="34">
        <v>1.1055838894837999</v>
      </c>
      <c r="E32" s="34">
        <v>0</v>
      </c>
      <c r="F32" s="34">
        <v>0</v>
      </c>
      <c r="G32" s="34">
        <v>0</v>
      </c>
      <c r="H32" s="34">
        <v>19.011251875486703</v>
      </c>
      <c r="I32" s="34">
        <v>0.57566863825629999</v>
      </c>
      <c r="J32" s="34">
        <v>0</v>
      </c>
      <c r="K32" s="34">
        <v>0</v>
      </c>
      <c r="L32" s="34">
        <v>2.6039017219645997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13.791703538104068</v>
      </c>
      <c r="S32" s="34">
        <v>0.82393386132109991</v>
      </c>
      <c r="T32" s="34">
        <v>0</v>
      </c>
      <c r="U32" s="34">
        <v>0</v>
      </c>
      <c r="V32" s="34">
        <v>0.81567817093400008</v>
      </c>
      <c r="W32" s="34">
        <v>0</v>
      </c>
      <c r="X32" s="34">
        <v>5.6448806400000004E-5</v>
      </c>
      <c r="Y32" s="34">
        <v>0</v>
      </c>
      <c r="Z32" s="34">
        <v>0</v>
      </c>
      <c r="AA32" s="34">
        <v>0</v>
      </c>
      <c r="AB32" s="34">
        <v>82.712294305470621</v>
      </c>
      <c r="AC32" s="34">
        <v>3.2701580712197984</v>
      </c>
      <c r="AD32" s="34">
        <v>0</v>
      </c>
      <c r="AE32" s="34">
        <v>0</v>
      </c>
      <c r="AF32" s="34">
        <v>16.722306968178206</v>
      </c>
      <c r="AG32" s="34">
        <v>0</v>
      </c>
      <c r="AH32" s="34">
        <v>0</v>
      </c>
      <c r="AI32" s="34">
        <v>0</v>
      </c>
      <c r="AJ32" s="34">
        <v>0</v>
      </c>
      <c r="AK32" s="34">
        <v>0</v>
      </c>
      <c r="AL32" s="34">
        <v>78.75655900018188</v>
      </c>
      <c r="AM32" s="34">
        <v>1.7884756138339004</v>
      </c>
      <c r="AN32" s="34">
        <v>0</v>
      </c>
      <c r="AO32" s="34">
        <v>0</v>
      </c>
      <c r="AP32" s="34">
        <v>9.466498997054094</v>
      </c>
      <c r="AQ32" s="34">
        <v>0</v>
      </c>
      <c r="AR32" s="65">
        <v>0</v>
      </c>
      <c r="AS32" s="34">
        <v>0</v>
      </c>
      <c r="AT32" s="34">
        <v>0</v>
      </c>
      <c r="AU32" s="34">
        <v>0</v>
      </c>
      <c r="AV32" s="34">
        <v>214.31600291414773</v>
      </c>
      <c r="AW32" s="34">
        <v>16.777249939201496</v>
      </c>
      <c r="AX32" s="34">
        <v>0</v>
      </c>
      <c r="AY32" s="34">
        <v>0</v>
      </c>
      <c r="AZ32" s="34">
        <v>37.724722640369109</v>
      </c>
      <c r="BA32" s="34">
        <v>0</v>
      </c>
      <c r="BB32" s="34">
        <v>0</v>
      </c>
      <c r="BC32" s="34">
        <v>0</v>
      </c>
      <c r="BD32" s="34">
        <v>0</v>
      </c>
      <c r="BE32" s="34">
        <v>0</v>
      </c>
      <c r="BF32" s="34">
        <v>47.095312457791543</v>
      </c>
      <c r="BG32" s="34">
        <v>1.3546201059312</v>
      </c>
      <c r="BH32" s="34">
        <v>0</v>
      </c>
      <c r="BI32" s="34">
        <v>0</v>
      </c>
      <c r="BJ32" s="34">
        <v>3.9335100265452008</v>
      </c>
      <c r="BK32" s="41">
        <f>SUM(C32:BJ32)</f>
        <v>552.6454891842817</v>
      </c>
      <c r="BL32" s="88"/>
      <c r="BM32" s="43"/>
    </row>
    <row r="33" spans="1:65" s="4" customFormat="1" x14ac:dyDescent="0.2">
      <c r="A33" s="15"/>
      <c r="B33" s="20" t="s">
        <v>85</v>
      </c>
      <c r="C33" s="32">
        <f>SUM(C32)</f>
        <v>0</v>
      </c>
      <c r="D33" s="61">
        <f t="shared" ref="D33:BJ33" si="10">SUM(D32)</f>
        <v>1.1055838894837999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61">
        <f t="shared" si="10"/>
        <v>19.011251875486703</v>
      </c>
      <c r="I33" s="61">
        <f t="shared" si="10"/>
        <v>0.57566863825629999</v>
      </c>
      <c r="J33" s="61">
        <f t="shared" si="10"/>
        <v>0</v>
      </c>
      <c r="K33" s="61">
        <f t="shared" si="10"/>
        <v>0</v>
      </c>
      <c r="L33" s="61">
        <f t="shared" si="10"/>
        <v>2.6039017219645997</v>
      </c>
      <c r="M33" s="32">
        <f t="shared" si="10"/>
        <v>0</v>
      </c>
      <c r="N33" s="32">
        <f t="shared" si="10"/>
        <v>0</v>
      </c>
      <c r="O33" s="32">
        <f t="shared" si="10"/>
        <v>0</v>
      </c>
      <c r="P33" s="32">
        <f t="shared" si="10"/>
        <v>0</v>
      </c>
      <c r="Q33" s="32">
        <f t="shared" si="10"/>
        <v>0</v>
      </c>
      <c r="R33" s="61">
        <f t="shared" si="10"/>
        <v>13.791703538104068</v>
      </c>
      <c r="S33" s="61">
        <f t="shared" si="10"/>
        <v>0.82393386132109991</v>
      </c>
      <c r="T33" s="61">
        <f t="shared" si="10"/>
        <v>0</v>
      </c>
      <c r="U33" s="61">
        <f t="shared" si="10"/>
        <v>0</v>
      </c>
      <c r="V33" s="61">
        <f t="shared" si="10"/>
        <v>0.81567817093400008</v>
      </c>
      <c r="W33" s="32">
        <f t="shared" si="10"/>
        <v>0</v>
      </c>
      <c r="X33" s="61">
        <f t="shared" si="10"/>
        <v>5.6448806400000004E-5</v>
      </c>
      <c r="Y33" s="32">
        <f t="shared" si="10"/>
        <v>0</v>
      </c>
      <c r="Z33" s="32">
        <f t="shared" si="10"/>
        <v>0</v>
      </c>
      <c r="AA33" s="32">
        <f t="shared" si="10"/>
        <v>0</v>
      </c>
      <c r="AB33" s="61">
        <f t="shared" si="10"/>
        <v>82.712294305470621</v>
      </c>
      <c r="AC33" s="61">
        <f t="shared" si="10"/>
        <v>3.2701580712197984</v>
      </c>
      <c r="AD33" s="61">
        <f t="shared" si="10"/>
        <v>0</v>
      </c>
      <c r="AE33" s="61">
        <f t="shared" si="10"/>
        <v>0</v>
      </c>
      <c r="AF33" s="61">
        <f t="shared" si="10"/>
        <v>16.722306968178206</v>
      </c>
      <c r="AG33" s="32">
        <f t="shared" si="10"/>
        <v>0</v>
      </c>
      <c r="AH33" s="32">
        <f t="shared" si="10"/>
        <v>0</v>
      </c>
      <c r="AI33" s="32">
        <f t="shared" si="10"/>
        <v>0</v>
      </c>
      <c r="AJ33" s="32">
        <f t="shared" si="10"/>
        <v>0</v>
      </c>
      <c r="AK33" s="32">
        <f t="shared" si="10"/>
        <v>0</v>
      </c>
      <c r="AL33" s="61">
        <f t="shared" si="10"/>
        <v>78.75655900018188</v>
      </c>
      <c r="AM33" s="61">
        <f t="shared" si="10"/>
        <v>1.7884756138339004</v>
      </c>
      <c r="AN33" s="61">
        <f t="shared" si="10"/>
        <v>0</v>
      </c>
      <c r="AO33" s="61">
        <f t="shared" si="10"/>
        <v>0</v>
      </c>
      <c r="AP33" s="61">
        <f t="shared" si="10"/>
        <v>9.466498997054094</v>
      </c>
      <c r="AQ33" s="32">
        <f t="shared" si="10"/>
        <v>0</v>
      </c>
      <c r="AR33" s="68">
        <f t="shared" si="10"/>
        <v>0</v>
      </c>
      <c r="AS33" s="32">
        <f t="shared" si="10"/>
        <v>0</v>
      </c>
      <c r="AT33" s="32">
        <f t="shared" si="10"/>
        <v>0</v>
      </c>
      <c r="AU33" s="32">
        <f t="shared" si="10"/>
        <v>0</v>
      </c>
      <c r="AV33" s="61">
        <f t="shared" si="10"/>
        <v>214.31600291414773</v>
      </c>
      <c r="AW33" s="61">
        <f t="shared" si="10"/>
        <v>16.777249939201496</v>
      </c>
      <c r="AX33" s="61">
        <f t="shared" si="10"/>
        <v>0</v>
      </c>
      <c r="AY33" s="61">
        <f t="shared" si="10"/>
        <v>0</v>
      </c>
      <c r="AZ33" s="61">
        <f t="shared" si="10"/>
        <v>37.724722640369109</v>
      </c>
      <c r="BA33" s="32">
        <f t="shared" si="10"/>
        <v>0</v>
      </c>
      <c r="BB33" s="32">
        <f t="shared" si="10"/>
        <v>0</v>
      </c>
      <c r="BC33" s="32">
        <f t="shared" si="10"/>
        <v>0</v>
      </c>
      <c r="BD33" s="32">
        <f t="shared" si="10"/>
        <v>0</v>
      </c>
      <c r="BE33" s="32">
        <f t="shared" si="10"/>
        <v>0</v>
      </c>
      <c r="BF33" s="32">
        <f t="shared" si="10"/>
        <v>47.095312457791543</v>
      </c>
      <c r="BG33" s="32">
        <f t="shared" si="10"/>
        <v>1.3546201059312</v>
      </c>
      <c r="BH33" s="32">
        <f t="shared" si="10"/>
        <v>0</v>
      </c>
      <c r="BI33" s="32">
        <f t="shared" si="10"/>
        <v>0</v>
      </c>
      <c r="BJ33" s="32">
        <f t="shared" si="10"/>
        <v>3.9335100265452008</v>
      </c>
      <c r="BK33" s="32">
        <f>SUM(BK32)</f>
        <v>552.6454891842817</v>
      </c>
      <c r="BL33" s="85"/>
      <c r="BM33" s="85"/>
    </row>
    <row r="34" spans="1:65" x14ac:dyDescent="0.2">
      <c r="A34" s="15" t="s">
        <v>77</v>
      </c>
      <c r="B34" s="19" t="s">
        <v>15</v>
      </c>
      <c r="C34" s="100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2"/>
    </row>
    <row r="35" spans="1:65" x14ac:dyDescent="0.2">
      <c r="A35" s="15"/>
      <c r="B35" s="28" t="s">
        <v>129</v>
      </c>
      <c r="C35" s="34">
        <v>0</v>
      </c>
      <c r="D35" s="34">
        <v>1.2280582002258</v>
      </c>
      <c r="E35" s="34">
        <v>0</v>
      </c>
      <c r="F35" s="34">
        <v>0</v>
      </c>
      <c r="G35" s="34">
        <v>0</v>
      </c>
      <c r="H35" s="34">
        <v>7.335810212255101</v>
      </c>
      <c r="I35" s="34">
        <v>1.0344189951608</v>
      </c>
      <c r="J35" s="34">
        <v>0</v>
      </c>
      <c r="K35" s="34">
        <v>0</v>
      </c>
      <c r="L35" s="34">
        <v>4.9637933184494001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3.2748262516497988</v>
      </c>
      <c r="S35" s="34">
        <v>3.8328645870800003E-2</v>
      </c>
      <c r="T35" s="34">
        <v>0</v>
      </c>
      <c r="U35" s="34">
        <v>0</v>
      </c>
      <c r="V35" s="34">
        <v>0.99141182406299999</v>
      </c>
      <c r="W35" s="34">
        <v>0</v>
      </c>
      <c r="X35" s="34">
        <v>7.3493874189999996E-4</v>
      </c>
      <c r="Y35" s="34">
        <v>0</v>
      </c>
      <c r="Z35" s="34">
        <v>0</v>
      </c>
      <c r="AA35" s="34">
        <v>0</v>
      </c>
      <c r="AB35" s="34">
        <v>50.092380646836197</v>
      </c>
      <c r="AC35" s="34">
        <v>19.765656062675006</v>
      </c>
      <c r="AD35" s="34">
        <v>0</v>
      </c>
      <c r="AE35" s="34">
        <v>0</v>
      </c>
      <c r="AF35" s="34">
        <v>26.114469454236986</v>
      </c>
      <c r="AG35" s="34">
        <v>0</v>
      </c>
      <c r="AH35" s="34">
        <v>0</v>
      </c>
      <c r="AI35" s="34">
        <v>0</v>
      </c>
      <c r="AJ35" s="34">
        <v>0</v>
      </c>
      <c r="AK35" s="34">
        <v>0</v>
      </c>
      <c r="AL35" s="34">
        <v>51.262582512328954</v>
      </c>
      <c r="AM35" s="34">
        <v>1.6257350166765001</v>
      </c>
      <c r="AN35" s="34">
        <v>0</v>
      </c>
      <c r="AO35" s="34">
        <v>0</v>
      </c>
      <c r="AP35" s="34">
        <v>12.673593940016801</v>
      </c>
      <c r="AQ35" s="34">
        <v>0</v>
      </c>
      <c r="AR35" s="65">
        <v>0</v>
      </c>
      <c r="AS35" s="34">
        <v>0</v>
      </c>
      <c r="AT35" s="34">
        <v>0</v>
      </c>
      <c r="AU35" s="34">
        <v>0</v>
      </c>
      <c r="AV35" s="34">
        <v>117.5568860877498</v>
      </c>
      <c r="AW35" s="34">
        <v>11.667724878092008</v>
      </c>
      <c r="AX35" s="34">
        <v>0</v>
      </c>
      <c r="AY35" s="34">
        <v>0</v>
      </c>
      <c r="AZ35" s="34">
        <v>51.621940878946646</v>
      </c>
      <c r="BA35" s="34">
        <v>0</v>
      </c>
      <c r="BB35" s="34">
        <v>0</v>
      </c>
      <c r="BC35" s="34">
        <v>0</v>
      </c>
      <c r="BD35" s="34">
        <v>0</v>
      </c>
      <c r="BE35" s="34">
        <v>0</v>
      </c>
      <c r="BF35" s="34">
        <v>21.552808592648944</v>
      </c>
      <c r="BG35" s="34">
        <v>1.7766229086766998</v>
      </c>
      <c r="BH35" s="34">
        <v>0</v>
      </c>
      <c r="BI35" s="34">
        <v>0</v>
      </c>
      <c r="BJ35" s="34">
        <v>4.9594450756741981</v>
      </c>
      <c r="BK35" s="35">
        <f>SUM(C35:BJ35)</f>
        <v>389.53722844097535</v>
      </c>
    </row>
    <row r="36" spans="1:65" x14ac:dyDescent="0.2">
      <c r="A36" s="15"/>
      <c r="B36" s="28" t="s">
        <v>125</v>
      </c>
      <c r="C36" s="34">
        <v>0</v>
      </c>
      <c r="D36" s="34">
        <v>0.90312932258059997</v>
      </c>
      <c r="E36" s="34">
        <v>0</v>
      </c>
      <c r="F36" s="34">
        <v>0</v>
      </c>
      <c r="G36" s="34">
        <v>0</v>
      </c>
      <c r="H36" s="34">
        <v>0.75042981957050037</v>
      </c>
      <c r="I36" s="34">
        <v>6.2554051611999999E-3</v>
      </c>
      <c r="J36" s="34">
        <v>0</v>
      </c>
      <c r="K36" s="34">
        <v>0</v>
      </c>
      <c r="L36" s="34">
        <v>0.98877035828920001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4">
        <v>0.54691079092529993</v>
      </c>
      <c r="S36" s="34">
        <v>1.6360913548E-3</v>
      </c>
      <c r="T36" s="34">
        <v>0</v>
      </c>
      <c r="U36" s="34">
        <v>0</v>
      </c>
      <c r="V36" s="34">
        <v>0.46133420703170003</v>
      </c>
      <c r="W36" s="34">
        <v>0</v>
      </c>
      <c r="X36" s="34">
        <v>0</v>
      </c>
      <c r="Y36" s="34">
        <v>0</v>
      </c>
      <c r="Z36" s="34">
        <v>0</v>
      </c>
      <c r="AA36" s="34">
        <v>0</v>
      </c>
      <c r="AB36" s="34">
        <v>21.885448073450895</v>
      </c>
      <c r="AC36" s="34">
        <v>2.7096879285145006</v>
      </c>
      <c r="AD36" s="34">
        <v>0.1743580645161</v>
      </c>
      <c r="AE36" s="34">
        <v>0</v>
      </c>
      <c r="AF36" s="34">
        <v>25.3412217353073</v>
      </c>
      <c r="AG36" s="34">
        <v>0</v>
      </c>
      <c r="AH36" s="34">
        <v>0</v>
      </c>
      <c r="AI36" s="34">
        <v>0</v>
      </c>
      <c r="AJ36" s="34">
        <v>0</v>
      </c>
      <c r="AK36" s="34">
        <v>0</v>
      </c>
      <c r="AL36" s="34">
        <v>24.027964838042081</v>
      </c>
      <c r="AM36" s="34">
        <v>1.7767015983220003</v>
      </c>
      <c r="AN36" s="34">
        <v>0</v>
      </c>
      <c r="AO36" s="34">
        <v>0</v>
      </c>
      <c r="AP36" s="34">
        <v>15.706933853955894</v>
      </c>
      <c r="AQ36" s="34">
        <v>0</v>
      </c>
      <c r="AR36" s="65">
        <v>0</v>
      </c>
      <c r="AS36" s="34">
        <v>0</v>
      </c>
      <c r="AT36" s="34">
        <v>0</v>
      </c>
      <c r="AU36" s="34">
        <v>0</v>
      </c>
      <c r="AV36" s="34">
        <v>1.7807640318580995</v>
      </c>
      <c r="AW36" s="34">
        <v>1.0399152375803999</v>
      </c>
      <c r="AX36" s="34">
        <v>0</v>
      </c>
      <c r="AY36" s="34">
        <v>0</v>
      </c>
      <c r="AZ36" s="34">
        <v>2.3404629811922009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1.0500612742161004</v>
      </c>
      <c r="BG36" s="34">
        <v>5.8933025806400002E-2</v>
      </c>
      <c r="BH36" s="34">
        <v>0</v>
      </c>
      <c r="BI36" s="34">
        <v>0</v>
      </c>
      <c r="BJ36" s="34">
        <v>1.4392857755147999</v>
      </c>
      <c r="BK36" s="35">
        <f>SUM(C36:BJ36)</f>
        <v>102.99020441319009</v>
      </c>
    </row>
    <row r="37" spans="1:65" x14ac:dyDescent="0.2">
      <c r="A37" s="15"/>
      <c r="B37" s="28" t="s">
        <v>116</v>
      </c>
      <c r="C37" s="34">
        <v>0</v>
      </c>
      <c r="D37" s="34">
        <v>0.83437530296770002</v>
      </c>
      <c r="E37" s="34">
        <v>0</v>
      </c>
      <c r="F37" s="34">
        <v>0</v>
      </c>
      <c r="G37" s="34">
        <v>0</v>
      </c>
      <c r="H37" s="34">
        <v>2.2191987909452995</v>
      </c>
      <c r="I37" s="34">
        <v>1.3363354838599999E-2</v>
      </c>
      <c r="J37" s="34">
        <v>0</v>
      </c>
      <c r="K37" s="34">
        <v>0</v>
      </c>
      <c r="L37" s="34">
        <v>0.70599191409590001</v>
      </c>
      <c r="M37" s="34">
        <v>0</v>
      </c>
      <c r="N37" s="34">
        <v>0</v>
      </c>
      <c r="O37" s="34">
        <v>0</v>
      </c>
      <c r="P37" s="34">
        <v>0</v>
      </c>
      <c r="Q37" s="34">
        <v>0</v>
      </c>
      <c r="R37" s="34">
        <v>1.863281961753702</v>
      </c>
      <c r="S37" s="34">
        <v>2.0037271389030997</v>
      </c>
      <c r="T37" s="34">
        <v>0</v>
      </c>
      <c r="U37" s="34">
        <v>0</v>
      </c>
      <c r="V37" s="34">
        <v>0.2511657917738</v>
      </c>
      <c r="W37" s="34">
        <v>0</v>
      </c>
      <c r="X37" s="34">
        <v>2.6444964509999999E-4</v>
      </c>
      <c r="Y37" s="34">
        <v>0</v>
      </c>
      <c r="Z37" s="34">
        <v>0</v>
      </c>
      <c r="AA37" s="34">
        <v>0</v>
      </c>
      <c r="AB37" s="34">
        <v>34.429742624551977</v>
      </c>
      <c r="AC37" s="34">
        <v>1.5248834953530994</v>
      </c>
      <c r="AD37" s="34">
        <v>0</v>
      </c>
      <c r="AE37" s="34">
        <v>0</v>
      </c>
      <c r="AF37" s="34">
        <v>24.343920578404003</v>
      </c>
      <c r="AG37" s="34">
        <v>0</v>
      </c>
      <c r="AH37" s="34">
        <v>0</v>
      </c>
      <c r="AI37" s="34">
        <v>0</v>
      </c>
      <c r="AJ37" s="34">
        <v>0</v>
      </c>
      <c r="AK37" s="34">
        <v>0</v>
      </c>
      <c r="AL37" s="34">
        <v>41.586798013890963</v>
      </c>
      <c r="AM37" s="34">
        <v>2.3439699558689</v>
      </c>
      <c r="AN37" s="34">
        <v>0.15733870967739999</v>
      </c>
      <c r="AO37" s="34">
        <v>0</v>
      </c>
      <c r="AP37" s="34">
        <v>16.882682152663691</v>
      </c>
      <c r="AQ37" s="34">
        <v>0</v>
      </c>
      <c r="AR37" s="65">
        <v>0</v>
      </c>
      <c r="AS37" s="34">
        <v>0</v>
      </c>
      <c r="AT37" s="34">
        <v>0</v>
      </c>
      <c r="AU37" s="34">
        <v>0</v>
      </c>
      <c r="AV37" s="34">
        <v>8.4262743937703934</v>
      </c>
      <c r="AW37" s="34">
        <v>0.27523858751560004</v>
      </c>
      <c r="AX37" s="34">
        <v>0</v>
      </c>
      <c r="AY37" s="34">
        <v>0</v>
      </c>
      <c r="AZ37" s="34">
        <v>6.1451455890942999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4.0635516619220056</v>
      </c>
      <c r="BG37" s="34">
        <v>1.14521786128E-2</v>
      </c>
      <c r="BH37" s="34">
        <v>0</v>
      </c>
      <c r="BI37" s="34">
        <v>0</v>
      </c>
      <c r="BJ37" s="34">
        <v>0.92066097509580025</v>
      </c>
      <c r="BK37" s="35">
        <f>SUM(C37:BJ37)</f>
        <v>149.00302762134416</v>
      </c>
    </row>
    <row r="38" spans="1:65" x14ac:dyDescent="0.2">
      <c r="A38" s="15"/>
      <c r="B38" s="28" t="s">
        <v>123</v>
      </c>
      <c r="C38" s="34">
        <v>0</v>
      </c>
      <c r="D38" s="34">
        <v>0.73514261787090007</v>
      </c>
      <c r="E38" s="34">
        <v>0</v>
      </c>
      <c r="F38" s="34">
        <v>0</v>
      </c>
      <c r="G38" s="34">
        <v>0</v>
      </c>
      <c r="H38" s="34">
        <v>1.3821639350498012</v>
      </c>
      <c r="I38" s="34">
        <v>2.7406998773999998E-2</v>
      </c>
      <c r="J38" s="34">
        <v>0</v>
      </c>
      <c r="K38" s="34">
        <v>0</v>
      </c>
      <c r="L38" s="34">
        <v>2.5893091236442003</v>
      </c>
      <c r="M38" s="34">
        <v>0</v>
      </c>
      <c r="N38" s="34">
        <v>0</v>
      </c>
      <c r="O38" s="34">
        <v>0</v>
      </c>
      <c r="P38" s="34">
        <v>0</v>
      </c>
      <c r="Q38" s="34">
        <v>0</v>
      </c>
      <c r="R38" s="34">
        <v>0.98079265150310047</v>
      </c>
      <c r="S38" s="34">
        <v>3.52631020967E-2</v>
      </c>
      <c r="T38" s="34">
        <v>0</v>
      </c>
      <c r="U38" s="34">
        <v>0</v>
      </c>
      <c r="V38" s="34">
        <v>0.21086276722549999</v>
      </c>
      <c r="W38" s="34">
        <v>0</v>
      </c>
      <c r="X38" s="34">
        <v>0</v>
      </c>
      <c r="Y38" s="34">
        <v>0</v>
      </c>
      <c r="Z38" s="34">
        <v>0</v>
      </c>
      <c r="AA38" s="34">
        <v>0</v>
      </c>
      <c r="AB38" s="34">
        <v>21.101877930191325</v>
      </c>
      <c r="AC38" s="34">
        <v>2.8490204480302004</v>
      </c>
      <c r="AD38" s="34">
        <v>0</v>
      </c>
      <c r="AE38" s="34">
        <v>0</v>
      </c>
      <c r="AF38" s="34">
        <v>17.770382695502025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4">
        <v>23.390395863954986</v>
      </c>
      <c r="AM38" s="34">
        <v>2.2755128592572005</v>
      </c>
      <c r="AN38" s="34">
        <v>0</v>
      </c>
      <c r="AO38" s="34">
        <v>0</v>
      </c>
      <c r="AP38" s="34">
        <v>11.934073758667003</v>
      </c>
      <c r="AQ38" s="34">
        <v>0</v>
      </c>
      <c r="AR38" s="65">
        <v>0</v>
      </c>
      <c r="AS38" s="34">
        <v>0</v>
      </c>
      <c r="AT38" s="34">
        <v>0</v>
      </c>
      <c r="AU38" s="34">
        <v>0</v>
      </c>
      <c r="AV38" s="34">
        <v>5.4571114226983237</v>
      </c>
      <c r="AW38" s="34">
        <v>0.15929477212850002</v>
      </c>
      <c r="AX38" s="34">
        <v>0</v>
      </c>
      <c r="AY38" s="34">
        <v>0</v>
      </c>
      <c r="AZ38" s="34">
        <v>4.3464134637705998</v>
      </c>
      <c r="BA38" s="34">
        <v>0</v>
      </c>
      <c r="BB38" s="34">
        <v>0</v>
      </c>
      <c r="BC38" s="34">
        <v>0</v>
      </c>
      <c r="BD38" s="34">
        <v>0</v>
      </c>
      <c r="BE38" s="34">
        <v>0</v>
      </c>
      <c r="BF38" s="34">
        <v>3.6468990295125034</v>
      </c>
      <c r="BG38" s="34">
        <v>3.6042936193400002E-2</v>
      </c>
      <c r="BH38" s="34">
        <v>0</v>
      </c>
      <c r="BI38" s="34">
        <v>0</v>
      </c>
      <c r="BJ38" s="34">
        <v>1.5834791132889998</v>
      </c>
      <c r="BK38" s="35">
        <f t="shared" ref="BK38:BK41" si="11">SUM(C38:BJ38)</f>
        <v>100.51144548935926</v>
      </c>
    </row>
    <row r="39" spans="1:65" x14ac:dyDescent="0.2">
      <c r="A39" s="15"/>
      <c r="B39" s="28" t="s">
        <v>126</v>
      </c>
      <c r="C39" s="34">
        <v>0</v>
      </c>
      <c r="D39" s="34">
        <v>0.72989933364509996</v>
      </c>
      <c r="E39" s="34">
        <v>0</v>
      </c>
      <c r="F39" s="34">
        <v>0</v>
      </c>
      <c r="G39" s="34">
        <v>0</v>
      </c>
      <c r="H39" s="34">
        <v>1.8409254604246998</v>
      </c>
      <c r="I39" s="34">
        <v>2.4345532026128001</v>
      </c>
      <c r="J39" s="34">
        <v>0</v>
      </c>
      <c r="K39" s="34">
        <v>0</v>
      </c>
      <c r="L39" s="34">
        <v>0.96730878351529992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1.5386028273272994</v>
      </c>
      <c r="S39" s="34">
        <v>0.2042065435805</v>
      </c>
      <c r="T39" s="34">
        <v>0</v>
      </c>
      <c r="U39" s="34">
        <v>0</v>
      </c>
      <c r="V39" s="34">
        <v>0.5927592215477</v>
      </c>
      <c r="W39" s="34">
        <v>0</v>
      </c>
      <c r="X39" s="34">
        <v>2.9485145160000002E-4</v>
      </c>
      <c r="Y39" s="34">
        <v>0</v>
      </c>
      <c r="Z39" s="34">
        <v>0</v>
      </c>
      <c r="AA39" s="34">
        <v>0</v>
      </c>
      <c r="AB39" s="34">
        <v>12.008982679321276</v>
      </c>
      <c r="AC39" s="34">
        <v>1.206728592838</v>
      </c>
      <c r="AD39" s="34">
        <v>0</v>
      </c>
      <c r="AE39" s="34">
        <v>0</v>
      </c>
      <c r="AF39" s="34">
        <v>20.489545312859107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12.915203766564327</v>
      </c>
      <c r="AM39" s="34">
        <v>0.67286791861249995</v>
      </c>
      <c r="AN39" s="34">
        <v>0</v>
      </c>
      <c r="AO39" s="34">
        <v>0</v>
      </c>
      <c r="AP39" s="34">
        <v>8.5469755005731027</v>
      </c>
      <c r="AQ39" s="34">
        <v>0</v>
      </c>
      <c r="AR39" s="65">
        <v>0</v>
      </c>
      <c r="AS39" s="34">
        <v>0</v>
      </c>
      <c r="AT39" s="34">
        <v>0</v>
      </c>
      <c r="AU39" s="34">
        <v>0</v>
      </c>
      <c r="AV39" s="34">
        <v>4.9309364493872012</v>
      </c>
      <c r="AW39" s="34">
        <v>0.12083621132219999</v>
      </c>
      <c r="AX39" s="34">
        <v>0</v>
      </c>
      <c r="AY39" s="34">
        <v>0</v>
      </c>
      <c r="AZ39" s="34">
        <v>5.9880604277387013</v>
      </c>
      <c r="BA39" s="34">
        <v>0</v>
      </c>
      <c r="BB39" s="34">
        <v>0</v>
      </c>
      <c r="BC39" s="34">
        <v>0</v>
      </c>
      <c r="BD39" s="34">
        <v>0</v>
      </c>
      <c r="BE39" s="34">
        <v>0</v>
      </c>
      <c r="BF39" s="34">
        <v>2.1001234223346001</v>
      </c>
      <c r="BG39" s="34">
        <v>0.39343511838689998</v>
      </c>
      <c r="BH39" s="34">
        <v>0</v>
      </c>
      <c r="BI39" s="34">
        <v>0</v>
      </c>
      <c r="BJ39" s="34">
        <v>0.58750193716019994</v>
      </c>
      <c r="BK39" s="35">
        <f t="shared" si="11"/>
        <v>78.269747561203118</v>
      </c>
    </row>
    <row r="40" spans="1:65" x14ac:dyDescent="0.2">
      <c r="A40" s="15"/>
      <c r="B40" s="28" t="s">
        <v>107</v>
      </c>
      <c r="C40" s="34">
        <v>0</v>
      </c>
      <c r="D40" s="34">
        <v>1.1879353109677</v>
      </c>
      <c r="E40" s="34">
        <v>0</v>
      </c>
      <c r="F40" s="34">
        <v>0</v>
      </c>
      <c r="G40" s="34">
        <v>0</v>
      </c>
      <c r="H40" s="34">
        <v>11.586917426619479</v>
      </c>
      <c r="I40" s="34">
        <v>2.5825886808058001</v>
      </c>
      <c r="J40" s="34">
        <v>0</v>
      </c>
      <c r="K40" s="34">
        <v>0</v>
      </c>
      <c r="L40" s="34">
        <v>5.3674265023510994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4">
        <v>6.8275573583337943</v>
      </c>
      <c r="S40" s="34">
        <v>1.5947814423868001</v>
      </c>
      <c r="T40" s="34">
        <v>0</v>
      </c>
      <c r="U40" s="34">
        <v>0</v>
      </c>
      <c r="V40" s="34">
        <v>2.3432970942552003</v>
      </c>
      <c r="W40" s="34">
        <v>0</v>
      </c>
      <c r="X40" s="34">
        <v>2.0419833548E-3</v>
      </c>
      <c r="Y40" s="34">
        <v>0</v>
      </c>
      <c r="Z40" s="34">
        <v>0</v>
      </c>
      <c r="AA40" s="34">
        <v>0</v>
      </c>
      <c r="AB40" s="34">
        <v>108.40447464120327</v>
      </c>
      <c r="AC40" s="34">
        <v>10.261764709480204</v>
      </c>
      <c r="AD40" s="34">
        <v>1.0484716486773999</v>
      </c>
      <c r="AE40" s="34">
        <v>0</v>
      </c>
      <c r="AF40" s="34">
        <v>71.865761750506607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118.84900694793274</v>
      </c>
      <c r="AM40" s="34">
        <v>4.9730604407348995</v>
      </c>
      <c r="AN40" s="34">
        <v>0</v>
      </c>
      <c r="AO40" s="34">
        <v>0</v>
      </c>
      <c r="AP40" s="34">
        <v>40.878359562319908</v>
      </c>
      <c r="AQ40" s="34">
        <v>0</v>
      </c>
      <c r="AR40" s="65">
        <v>0</v>
      </c>
      <c r="AS40" s="34">
        <v>0</v>
      </c>
      <c r="AT40" s="34">
        <v>0</v>
      </c>
      <c r="AU40" s="34">
        <v>0</v>
      </c>
      <c r="AV40" s="34">
        <v>92.030381131713497</v>
      </c>
      <c r="AW40" s="34">
        <v>5.3870503742864981</v>
      </c>
      <c r="AX40" s="34">
        <v>0</v>
      </c>
      <c r="AY40" s="34">
        <v>0</v>
      </c>
      <c r="AZ40" s="34">
        <v>45.182820239302899</v>
      </c>
      <c r="BA40" s="34">
        <v>0</v>
      </c>
      <c r="BB40" s="34">
        <v>0</v>
      </c>
      <c r="BC40" s="34">
        <v>0</v>
      </c>
      <c r="BD40" s="34">
        <v>0</v>
      </c>
      <c r="BE40" s="34">
        <v>0</v>
      </c>
      <c r="BF40" s="34">
        <v>25.5569914802984</v>
      </c>
      <c r="BG40" s="34">
        <v>1.5488608871280001</v>
      </c>
      <c r="BH40" s="34">
        <v>0</v>
      </c>
      <c r="BI40" s="34">
        <v>0</v>
      </c>
      <c r="BJ40" s="34">
        <v>5.8301251866081971</v>
      </c>
      <c r="BK40" s="35">
        <f t="shared" ref="BK40" si="12">SUM(C40:BJ40)</f>
        <v>563.3096747992671</v>
      </c>
    </row>
    <row r="41" spans="1:65" x14ac:dyDescent="0.2">
      <c r="A41" s="15"/>
      <c r="B41" s="28" t="s">
        <v>124</v>
      </c>
      <c r="C41" s="34">
        <v>0</v>
      </c>
      <c r="D41" s="34">
        <v>0.84535767151609997</v>
      </c>
      <c r="E41" s="34">
        <v>0</v>
      </c>
      <c r="F41" s="34">
        <v>0</v>
      </c>
      <c r="G41" s="34">
        <v>0</v>
      </c>
      <c r="H41" s="34">
        <v>0.78340098434360006</v>
      </c>
      <c r="I41" s="34">
        <v>6.7763870967699993E-2</v>
      </c>
      <c r="J41" s="34">
        <v>0</v>
      </c>
      <c r="K41" s="34">
        <v>0</v>
      </c>
      <c r="L41" s="34">
        <v>0.81919588593470016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0.99549280447390032</v>
      </c>
      <c r="S41" s="34">
        <v>0</v>
      </c>
      <c r="T41" s="34">
        <v>0</v>
      </c>
      <c r="U41" s="34">
        <v>0</v>
      </c>
      <c r="V41" s="34">
        <v>0.38664703180580001</v>
      </c>
      <c r="W41" s="34">
        <v>0</v>
      </c>
      <c r="X41" s="34">
        <v>1.4515419299999998E-5</v>
      </c>
      <c r="Y41" s="34">
        <v>0</v>
      </c>
      <c r="Z41" s="34">
        <v>0</v>
      </c>
      <c r="AA41" s="34">
        <v>0</v>
      </c>
      <c r="AB41" s="34">
        <v>24.576853071152335</v>
      </c>
      <c r="AC41" s="34">
        <v>3.4049817420299995</v>
      </c>
      <c r="AD41" s="34">
        <v>0</v>
      </c>
      <c r="AE41" s="34">
        <v>0</v>
      </c>
      <c r="AF41" s="34">
        <v>24.650483406691272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30.304647376333115</v>
      </c>
      <c r="AM41" s="34">
        <v>3.0468639750635003</v>
      </c>
      <c r="AN41" s="34">
        <v>0</v>
      </c>
      <c r="AO41" s="34">
        <v>0</v>
      </c>
      <c r="AP41" s="34">
        <v>16.378453604501495</v>
      </c>
      <c r="AQ41" s="34">
        <v>0</v>
      </c>
      <c r="AR41" s="65">
        <v>0</v>
      </c>
      <c r="AS41" s="34">
        <v>0</v>
      </c>
      <c r="AT41" s="34">
        <v>0</v>
      </c>
      <c r="AU41" s="34">
        <v>0</v>
      </c>
      <c r="AV41" s="34">
        <v>3.7264834777208993</v>
      </c>
      <c r="AW41" s="34">
        <v>0.80310845329030001</v>
      </c>
      <c r="AX41" s="34">
        <v>0</v>
      </c>
      <c r="AY41" s="34">
        <v>0</v>
      </c>
      <c r="AZ41" s="34">
        <v>1.2867058009344001</v>
      </c>
      <c r="BA41" s="34">
        <v>0</v>
      </c>
      <c r="BB41" s="34">
        <v>0</v>
      </c>
      <c r="BC41" s="34">
        <v>0</v>
      </c>
      <c r="BD41" s="34">
        <v>0</v>
      </c>
      <c r="BE41" s="34">
        <v>0</v>
      </c>
      <c r="BF41" s="34">
        <v>1.7014838059231001</v>
      </c>
      <c r="BG41" s="34">
        <v>0.17133967741919998</v>
      </c>
      <c r="BH41" s="34">
        <v>8.1590322580599992E-2</v>
      </c>
      <c r="BI41" s="34">
        <v>0</v>
      </c>
      <c r="BJ41" s="34">
        <v>0.52657917248319996</v>
      </c>
      <c r="BK41" s="35">
        <f t="shared" si="11"/>
        <v>114.55744665058451</v>
      </c>
    </row>
    <row r="42" spans="1:65" x14ac:dyDescent="0.2">
      <c r="A42" s="15"/>
      <c r="B42" s="28" t="s">
        <v>127</v>
      </c>
      <c r="C42" s="34">
        <v>0</v>
      </c>
      <c r="D42" s="34">
        <v>0.97642433029030007</v>
      </c>
      <c r="E42" s="34">
        <v>0</v>
      </c>
      <c r="F42" s="34">
        <v>0</v>
      </c>
      <c r="G42" s="34">
        <v>0</v>
      </c>
      <c r="H42" s="34">
        <v>3.6159720454528941</v>
      </c>
      <c r="I42" s="34">
        <v>0.1136772266772</v>
      </c>
      <c r="J42" s="34">
        <v>0</v>
      </c>
      <c r="K42" s="34">
        <v>0</v>
      </c>
      <c r="L42" s="34">
        <v>1.1852124746118997</v>
      </c>
      <c r="M42" s="34">
        <v>0</v>
      </c>
      <c r="N42" s="34">
        <v>0</v>
      </c>
      <c r="O42" s="34">
        <v>0</v>
      </c>
      <c r="P42" s="34">
        <v>0</v>
      </c>
      <c r="Q42" s="34">
        <v>0</v>
      </c>
      <c r="R42" s="34">
        <v>2.6079898436154028</v>
      </c>
      <c r="S42" s="34">
        <v>0.17706392483859998</v>
      </c>
      <c r="T42" s="34">
        <v>0</v>
      </c>
      <c r="U42" s="34">
        <v>0</v>
      </c>
      <c r="V42" s="34">
        <v>0.48263334025750004</v>
      </c>
      <c r="W42" s="34">
        <v>0</v>
      </c>
      <c r="X42" s="34">
        <v>4.4987619350000003E-4</v>
      </c>
      <c r="Y42" s="34">
        <v>0</v>
      </c>
      <c r="Z42" s="34">
        <v>0</v>
      </c>
      <c r="AA42" s="34">
        <v>0</v>
      </c>
      <c r="AB42" s="34">
        <v>56.760713102494122</v>
      </c>
      <c r="AC42" s="34">
        <v>6.1070130316099975</v>
      </c>
      <c r="AD42" s="34">
        <v>0</v>
      </c>
      <c r="AE42" s="34">
        <v>0</v>
      </c>
      <c r="AF42" s="34">
        <v>35.189283443202434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64.309091459719056</v>
      </c>
      <c r="AM42" s="34">
        <v>1.5636572318040998</v>
      </c>
      <c r="AN42" s="34">
        <v>0</v>
      </c>
      <c r="AO42" s="34">
        <v>0</v>
      </c>
      <c r="AP42" s="34">
        <v>16.858392983855509</v>
      </c>
      <c r="AQ42" s="34">
        <v>0</v>
      </c>
      <c r="AR42" s="65">
        <v>0</v>
      </c>
      <c r="AS42" s="34">
        <v>0</v>
      </c>
      <c r="AT42" s="34">
        <v>0</v>
      </c>
      <c r="AU42" s="34">
        <v>0</v>
      </c>
      <c r="AV42" s="34">
        <v>14.800571832165394</v>
      </c>
      <c r="AW42" s="34">
        <v>0.71271246377310016</v>
      </c>
      <c r="AX42" s="34">
        <v>0</v>
      </c>
      <c r="AY42" s="34">
        <v>0</v>
      </c>
      <c r="AZ42" s="34">
        <v>4.9580333933510996</v>
      </c>
      <c r="BA42" s="34">
        <v>0</v>
      </c>
      <c r="BB42" s="34">
        <v>0</v>
      </c>
      <c r="BC42" s="34">
        <v>0</v>
      </c>
      <c r="BD42" s="34">
        <v>0</v>
      </c>
      <c r="BE42" s="34">
        <v>0</v>
      </c>
      <c r="BF42" s="34">
        <v>6.7898552702793058</v>
      </c>
      <c r="BG42" s="34">
        <v>1.6048122537415002</v>
      </c>
      <c r="BH42" s="34">
        <v>0</v>
      </c>
      <c r="BI42" s="34">
        <v>0</v>
      </c>
      <c r="BJ42" s="34">
        <v>1.9432811641596996</v>
      </c>
      <c r="BK42" s="35">
        <f>SUM(C42:BJ42)</f>
        <v>220.7568406920926</v>
      </c>
    </row>
    <row r="43" spans="1:65" x14ac:dyDescent="0.2">
      <c r="A43" s="15"/>
      <c r="B43" s="28" t="s">
        <v>108</v>
      </c>
      <c r="C43" s="34">
        <v>0</v>
      </c>
      <c r="D43" s="34">
        <v>1.0907305532258</v>
      </c>
      <c r="E43" s="34">
        <v>0</v>
      </c>
      <c r="F43" s="34">
        <v>0</v>
      </c>
      <c r="G43" s="34">
        <v>0</v>
      </c>
      <c r="H43" s="34">
        <v>7.8131639399824042</v>
      </c>
      <c r="I43" s="34">
        <v>58.673875977741687</v>
      </c>
      <c r="J43" s="34">
        <v>0</v>
      </c>
      <c r="K43" s="34">
        <v>0</v>
      </c>
      <c r="L43" s="34">
        <v>2.9082618648039995</v>
      </c>
      <c r="M43" s="34">
        <v>0</v>
      </c>
      <c r="N43" s="34">
        <v>0</v>
      </c>
      <c r="O43" s="34">
        <v>0</v>
      </c>
      <c r="P43" s="34">
        <v>0</v>
      </c>
      <c r="Q43" s="34">
        <v>0</v>
      </c>
      <c r="R43" s="34">
        <v>4.4340081973042054</v>
      </c>
      <c r="S43" s="34">
        <v>11.046717760999702</v>
      </c>
      <c r="T43" s="34">
        <v>0</v>
      </c>
      <c r="U43" s="34">
        <v>0</v>
      </c>
      <c r="V43" s="34">
        <v>0.5655264225476001</v>
      </c>
      <c r="W43" s="34">
        <v>0</v>
      </c>
      <c r="X43" s="34">
        <v>2.4192354800000003E-5</v>
      </c>
      <c r="Y43" s="34">
        <v>0</v>
      </c>
      <c r="Z43" s="34">
        <v>0</v>
      </c>
      <c r="AA43" s="34">
        <v>0</v>
      </c>
      <c r="AB43" s="34">
        <v>26.379666836951291</v>
      </c>
      <c r="AC43" s="34">
        <v>19.835605771674697</v>
      </c>
      <c r="AD43" s="34">
        <v>0.69772242458059996</v>
      </c>
      <c r="AE43" s="34">
        <v>0</v>
      </c>
      <c r="AF43" s="34">
        <v>12.3722504923165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22.491510613672734</v>
      </c>
      <c r="AM43" s="34">
        <v>0.88800492838579981</v>
      </c>
      <c r="AN43" s="34">
        <v>0</v>
      </c>
      <c r="AO43" s="34">
        <v>0</v>
      </c>
      <c r="AP43" s="34">
        <v>3.9718169859329002</v>
      </c>
      <c r="AQ43" s="34">
        <v>0</v>
      </c>
      <c r="AR43" s="65">
        <v>0</v>
      </c>
      <c r="AS43" s="34">
        <v>0</v>
      </c>
      <c r="AT43" s="34">
        <v>0</v>
      </c>
      <c r="AU43" s="34">
        <v>0</v>
      </c>
      <c r="AV43" s="34">
        <v>29.790005572520034</v>
      </c>
      <c r="AW43" s="34">
        <v>1.4186765783533999</v>
      </c>
      <c r="AX43" s="34">
        <v>0</v>
      </c>
      <c r="AY43" s="34">
        <v>0</v>
      </c>
      <c r="AZ43" s="34">
        <v>8.5300764788679029</v>
      </c>
      <c r="BA43" s="34">
        <v>0</v>
      </c>
      <c r="BB43" s="34">
        <v>0</v>
      </c>
      <c r="BC43" s="34">
        <v>0</v>
      </c>
      <c r="BD43" s="34">
        <v>0</v>
      </c>
      <c r="BE43" s="34">
        <v>0</v>
      </c>
      <c r="BF43" s="34">
        <v>9.5846812754657069</v>
      </c>
      <c r="BG43" s="34">
        <v>0.1214888575805</v>
      </c>
      <c r="BH43" s="34">
        <v>0</v>
      </c>
      <c r="BI43" s="34">
        <v>0</v>
      </c>
      <c r="BJ43" s="34">
        <v>2.2964297623861998</v>
      </c>
      <c r="BK43" s="35">
        <f>SUM(C43:BJ43)</f>
        <v>224.91024548764847</v>
      </c>
    </row>
    <row r="44" spans="1:65" x14ac:dyDescent="0.2">
      <c r="A44" s="15"/>
      <c r="B44" s="28" t="s">
        <v>109</v>
      </c>
      <c r="C44" s="34">
        <v>0</v>
      </c>
      <c r="D44" s="34">
        <v>1.1641848730644999</v>
      </c>
      <c r="E44" s="34">
        <v>0</v>
      </c>
      <c r="F44" s="34">
        <v>0</v>
      </c>
      <c r="G44" s="34">
        <v>0</v>
      </c>
      <c r="H44" s="34">
        <v>6.7985762641912961</v>
      </c>
      <c r="I44" s="34">
        <v>2.0183596161199999E-2</v>
      </c>
      <c r="J44" s="34">
        <v>0</v>
      </c>
      <c r="K44" s="34">
        <v>0</v>
      </c>
      <c r="L44" s="34">
        <v>2.1438306314499003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4.0381438990024021</v>
      </c>
      <c r="S44" s="34">
        <v>1.8844964509999999E-4</v>
      </c>
      <c r="T44" s="34">
        <v>0</v>
      </c>
      <c r="U44" s="34">
        <v>0</v>
      </c>
      <c r="V44" s="34">
        <v>0.32594897522530003</v>
      </c>
      <c r="W44" s="34">
        <v>0</v>
      </c>
      <c r="X44" s="34">
        <v>0</v>
      </c>
      <c r="Y44" s="34">
        <v>0</v>
      </c>
      <c r="Z44" s="34">
        <v>0</v>
      </c>
      <c r="AA44" s="34">
        <v>0</v>
      </c>
      <c r="AB44" s="34">
        <v>8.117218039444591</v>
      </c>
      <c r="AC44" s="34">
        <v>0.27324473658050003</v>
      </c>
      <c r="AD44" s="34">
        <v>0</v>
      </c>
      <c r="AE44" s="34">
        <v>0</v>
      </c>
      <c r="AF44" s="34">
        <v>1.4658505334508001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5.8143527984104928</v>
      </c>
      <c r="AM44" s="34">
        <v>8.8475919580499995E-2</v>
      </c>
      <c r="AN44" s="34">
        <v>0</v>
      </c>
      <c r="AO44" s="34">
        <v>0</v>
      </c>
      <c r="AP44" s="34">
        <v>0.7120464770317001</v>
      </c>
      <c r="AQ44" s="34">
        <v>0</v>
      </c>
      <c r="AR44" s="65">
        <v>0</v>
      </c>
      <c r="AS44" s="34">
        <v>0</v>
      </c>
      <c r="AT44" s="34">
        <v>0</v>
      </c>
      <c r="AU44" s="34">
        <v>0</v>
      </c>
      <c r="AV44" s="34">
        <v>13.594737180806995</v>
      </c>
      <c r="AW44" s="34">
        <v>0.85491476280610001</v>
      </c>
      <c r="AX44" s="34">
        <v>0</v>
      </c>
      <c r="AY44" s="34">
        <v>0</v>
      </c>
      <c r="AZ44" s="34">
        <v>8.4375446333212984</v>
      </c>
      <c r="BA44" s="34">
        <v>0</v>
      </c>
      <c r="BB44" s="34">
        <v>0</v>
      </c>
      <c r="BC44" s="34">
        <v>0</v>
      </c>
      <c r="BD44" s="34">
        <v>0</v>
      </c>
      <c r="BE44" s="34">
        <v>0</v>
      </c>
      <c r="BF44" s="34">
        <v>3.414897534463202</v>
      </c>
      <c r="BG44" s="34">
        <v>4.35572489354E-2</v>
      </c>
      <c r="BH44" s="34">
        <v>0</v>
      </c>
      <c r="BI44" s="34">
        <v>0</v>
      </c>
      <c r="BJ44" s="34">
        <v>1.72679088708E-2</v>
      </c>
      <c r="BK44" s="35">
        <f>SUM(C44:BJ44)</f>
        <v>57.325164462442075</v>
      </c>
    </row>
    <row r="45" spans="1:65" x14ac:dyDescent="0.2">
      <c r="A45" s="15"/>
      <c r="B45" s="28" t="s">
        <v>117</v>
      </c>
      <c r="C45" s="44">
        <v>0</v>
      </c>
      <c r="D45" s="44">
        <v>0.9096162514838001</v>
      </c>
      <c r="E45" s="44">
        <v>0</v>
      </c>
      <c r="F45" s="44">
        <v>0</v>
      </c>
      <c r="G45" s="44">
        <v>0</v>
      </c>
      <c r="H45" s="44">
        <v>4.0164532777673996</v>
      </c>
      <c r="I45" s="44">
        <v>5.5091116161099997E-2</v>
      </c>
      <c r="J45" s="44">
        <v>0</v>
      </c>
      <c r="K45" s="44">
        <v>0</v>
      </c>
      <c r="L45" s="44">
        <v>1.4634057270311001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2.7506442104104987</v>
      </c>
      <c r="S45" s="44">
        <v>0.2168801930966</v>
      </c>
      <c r="T45" s="44">
        <v>0</v>
      </c>
      <c r="U45" s="44">
        <v>0</v>
      </c>
      <c r="V45" s="44">
        <v>0.77398733438660006</v>
      </c>
      <c r="W45" s="44">
        <v>0</v>
      </c>
      <c r="X45" s="44">
        <v>4.3546257999999999E-5</v>
      </c>
      <c r="Y45" s="44">
        <v>0</v>
      </c>
      <c r="Z45" s="44">
        <v>0</v>
      </c>
      <c r="AA45" s="44">
        <v>0</v>
      </c>
      <c r="AB45" s="44">
        <v>28.785299753203372</v>
      </c>
      <c r="AC45" s="44">
        <v>1.3326626268045998</v>
      </c>
      <c r="AD45" s="44">
        <v>0</v>
      </c>
      <c r="AE45" s="44">
        <v>0</v>
      </c>
      <c r="AF45" s="44">
        <v>13.153460008503407</v>
      </c>
      <c r="AG45" s="44">
        <v>0</v>
      </c>
      <c r="AH45" s="44">
        <v>0</v>
      </c>
      <c r="AI45" s="44">
        <v>0</v>
      </c>
      <c r="AJ45" s="44">
        <v>0</v>
      </c>
      <c r="AK45" s="44">
        <v>0</v>
      </c>
      <c r="AL45" s="44">
        <v>38.527345769268543</v>
      </c>
      <c r="AM45" s="44">
        <v>1.6650767343859001</v>
      </c>
      <c r="AN45" s="44">
        <v>0</v>
      </c>
      <c r="AO45" s="44">
        <v>0</v>
      </c>
      <c r="AP45" s="44">
        <v>11.086174501538606</v>
      </c>
      <c r="AQ45" s="44">
        <v>0</v>
      </c>
      <c r="AR45" s="70">
        <v>0</v>
      </c>
      <c r="AS45" s="44">
        <v>0</v>
      </c>
      <c r="AT45" s="44">
        <v>0</v>
      </c>
      <c r="AU45" s="44">
        <v>0</v>
      </c>
      <c r="AV45" s="44">
        <v>13.055584253480287</v>
      </c>
      <c r="AW45" s="44">
        <v>0.23906951487039999</v>
      </c>
      <c r="AX45" s="44">
        <v>0</v>
      </c>
      <c r="AY45" s="44">
        <v>0</v>
      </c>
      <c r="AZ45" s="44">
        <v>5.1461194698995003</v>
      </c>
      <c r="BA45" s="44">
        <v>0</v>
      </c>
      <c r="BB45" s="44">
        <v>0</v>
      </c>
      <c r="BC45" s="44">
        <v>0</v>
      </c>
      <c r="BD45" s="44">
        <v>0</v>
      </c>
      <c r="BE45" s="44">
        <v>0</v>
      </c>
      <c r="BF45" s="44">
        <v>8.8298527565861828</v>
      </c>
      <c r="BG45" s="44">
        <v>0.23008871503150002</v>
      </c>
      <c r="BH45" s="44">
        <v>0</v>
      </c>
      <c r="BI45" s="44">
        <v>0</v>
      </c>
      <c r="BJ45" s="44">
        <v>1.0048531072570999</v>
      </c>
      <c r="BK45" s="35">
        <f>SUM(C45:BJ45)</f>
        <v>133.24170886742451</v>
      </c>
    </row>
    <row r="46" spans="1:65" x14ac:dyDescent="0.2">
      <c r="A46" s="15"/>
      <c r="B46" s="20" t="s">
        <v>86</v>
      </c>
      <c r="C46" s="30">
        <f>SUM(C35:C45)</f>
        <v>0</v>
      </c>
      <c r="D46" s="62">
        <f t="shared" ref="D46:BK46" si="13">SUM(D35:D45)</f>
        <v>10.6048537678383</v>
      </c>
      <c r="E46" s="30">
        <f t="shared" si="13"/>
        <v>0</v>
      </c>
      <c r="F46" s="30">
        <f t="shared" si="13"/>
        <v>0</v>
      </c>
      <c r="G46" s="30">
        <f t="shared" si="13"/>
        <v>0</v>
      </c>
      <c r="H46" s="62">
        <f t="shared" si="13"/>
        <v>48.143012156602474</v>
      </c>
      <c r="I46" s="62">
        <f t="shared" si="13"/>
        <v>65.029178425062085</v>
      </c>
      <c r="J46" s="62">
        <f t="shared" si="13"/>
        <v>0</v>
      </c>
      <c r="K46" s="62">
        <f t="shared" si="13"/>
        <v>0</v>
      </c>
      <c r="L46" s="62">
        <f t="shared" si="13"/>
        <v>24.102506584176702</v>
      </c>
      <c r="M46" s="30">
        <f t="shared" si="13"/>
        <v>0</v>
      </c>
      <c r="N46" s="30">
        <f t="shared" si="13"/>
        <v>0</v>
      </c>
      <c r="O46" s="30">
        <f t="shared" si="13"/>
        <v>0</v>
      </c>
      <c r="P46" s="30">
        <f t="shared" si="13"/>
        <v>0</v>
      </c>
      <c r="Q46" s="30">
        <f t="shared" si="13"/>
        <v>0</v>
      </c>
      <c r="R46" s="62">
        <f t="shared" si="13"/>
        <v>29.858250796299409</v>
      </c>
      <c r="S46" s="62">
        <f t="shared" si="13"/>
        <v>15.318793292772702</v>
      </c>
      <c r="T46" s="62">
        <f t="shared" si="13"/>
        <v>0</v>
      </c>
      <c r="U46" s="62">
        <f t="shared" si="13"/>
        <v>0</v>
      </c>
      <c r="V46" s="62">
        <f t="shared" si="13"/>
        <v>7.3855740101197007</v>
      </c>
      <c r="W46" s="30">
        <f t="shared" si="13"/>
        <v>0</v>
      </c>
      <c r="X46" s="62">
        <f t="shared" si="13"/>
        <v>3.8683534190000002E-3</v>
      </c>
      <c r="Y46" s="30">
        <f t="shared" si="13"/>
        <v>0</v>
      </c>
      <c r="Z46" s="30">
        <f t="shared" si="13"/>
        <v>0</v>
      </c>
      <c r="AA46" s="30">
        <f t="shared" si="13"/>
        <v>0</v>
      </c>
      <c r="AB46" s="62">
        <f t="shared" si="13"/>
        <v>392.54265739880071</v>
      </c>
      <c r="AC46" s="62">
        <f t="shared" si="13"/>
        <v>69.271249145590801</v>
      </c>
      <c r="AD46" s="62">
        <f t="shared" si="13"/>
        <v>1.9205521377740999</v>
      </c>
      <c r="AE46" s="62">
        <f t="shared" si="13"/>
        <v>0</v>
      </c>
      <c r="AF46" s="62">
        <f t="shared" si="13"/>
        <v>272.75662941098045</v>
      </c>
      <c r="AG46" s="30">
        <f t="shared" si="13"/>
        <v>0</v>
      </c>
      <c r="AH46" s="30">
        <f t="shared" si="13"/>
        <v>0</v>
      </c>
      <c r="AI46" s="30">
        <f t="shared" si="13"/>
        <v>0</v>
      </c>
      <c r="AJ46" s="30">
        <f t="shared" si="13"/>
        <v>0</v>
      </c>
      <c r="AK46" s="30">
        <f t="shared" si="13"/>
        <v>0</v>
      </c>
      <c r="AL46" s="62">
        <f t="shared" si="13"/>
        <v>433.47889996011799</v>
      </c>
      <c r="AM46" s="62">
        <f t="shared" si="13"/>
        <v>20.919926578691801</v>
      </c>
      <c r="AN46" s="62">
        <f t="shared" si="13"/>
        <v>0.15733870967739999</v>
      </c>
      <c r="AO46" s="62">
        <f t="shared" si="13"/>
        <v>0</v>
      </c>
      <c r="AP46" s="62">
        <f t="shared" si="13"/>
        <v>155.62950332105657</v>
      </c>
      <c r="AQ46" s="30">
        <f t="shared" si="13"/>
        <v>0</v>
      </c>
      <c r="AR46" s="71">
        <f t="shared" si="13"/>
        <v>0</v>
      </c>
      <c r="AS46" s="30">
        <f t="shared" si="13"/>
        <v>0</v>
      </c>
      <c r="AT46" s="30">
        <f t="shared" si="13"/>
        <v>0</v>
      </c>
      <c r="AU46" s="30">
        <f t="shared" si="13"/>
        <v>0</v>
      </c>
      <c r="AV46" s="62">
        <f t="shared" si="13"/>
        <v>305.14973583387092</v>
      </c>
      <c r="AW46" s="62">
        <f t="shared" si="13"/>
        <v>22.678541834018507</v>
      </c>
      <c r="AX46" s="62">
        <f t="shared" si="13"/>
        <v>0</v>
      </c>
      <c r="AY46" s="62">
        <f t="shared" si="13"/>
        <v>0</v>
      </c>
      <c r="AZ46" s="62">
        <f t="shared" si="13"/>
        <v>143.98332335641956</v>
      </c>
      <c r="BA46" s="30">
        <f t="shared" si="13"/>
        <v>0</v>
      </c>
      <c r="BB46" s="30">
        <f t="shared" si="13"/>
        <v>0</v>
      </c>
      <c r="BC46" s="30">
        <f t="shared" si="13"/>
        <v>0</v>
      </c>
      <c r="BD46" s="30">
        <f t="shared" si="13"/>
        <v>0</v>
      </c>
      <c r="BE46" s="30">
        <f t="shared" si="13"/>
        <v>0</v>
      </c>
      <c r="BF46" s="62">
        <f t="shared" si="13"/>
        <v>88.291206103650055</v>
      </c>
      <c r="BG46" s="62">
        <f t="shared" si="13"/>
        <v>5.9966338075123007</v>
      </c>
      <c r="BH46" s="62">
        <f t="shared" si="13"/>
        <v>8.1590322580599992E-2</v>
      </c>
      <c r="BI46" s="62">
        <f t="shared" si="13"/>
        <v>0</v>
      </c>
      <c r="BJ46" s="62">
        <f t="shared" si="13"/>
        <v>21.108909178499196</v>
      </c>
      <c r="BK46" s="32">
        <f t="shared" si="13"/>
        <v>2134.4127344855315</v>
      </c>
    </row>
    <row r="47" spans="1:65" x14ac:dyDescent="0.2">
      <c r="A47" s="15"/>
      <c r="B47" s="21" t="s">
        <v>84</v>
      </c>
      <c r="C47" s="30">
        <f>C33+C46</f>
        <v>0</v>
      </c>
      <c r="D47" s="62">
        <f t="shared" ref="D47:BJ47" si="14">D33+D46</f>
        <v>11.7104376573221</v>
      </c>
      <c r="E47" s="30">
        <f t="shared" si="14"/>
        <v>0</v>
      </c>
      <c r="F47" s="30">
        <f t="shared" si="14"/>
        <v>0</v>
      </c>
      <c r="G47" s="30">
        <f t="shared" si="14"/>
        <v>0</v>
      </c>
      <c r="H47" s="62">
        <f t="shared" si="14"/>
        <v>67.154264032089173</v>
      </c>
      <c r="I47" s="62">
        <f t="shared" si="14"/>
        <v>65.604847063318388</v>
      </c>
      <c r="J47" s="62">
        <f t="shared" si="14"/>
        <v>0</v>
      </c>
      <c r="K47" s="62">
        <f t="shared" si="14"/>
        <v>0</v>
      </c>
      <c r="L47" s="62">
        <f t="shared" si="14"/>
        <v>26.706408306141302</v>
      </c>
      <c r="M47" s="30">
        <f t="shared" si="14"/>
        <v>0</v>
      </c>
      <c r="N47" s="30">
        <f t="shared" si="14"/>
        <v>0</v>
      </c>
      <c r="O47" s="30">
        <f t="shared" si="14"/>
        <v>0</v>
      </c>
      <c r="P47" s="30">
        <f t="shared" si="14"/>
        <v>0</v>
      </c>
      <c r="Q47" s="30">
        <f t="shared" si="14"/>
        <v>0</v>
      </c>
      <c r="R47" s="62">
        <f t="shared" si="14"/>
        <v>43.649954334403475</v>
      </c>
      <c r="S47" s="62">
        <f t="shared" si="14"/>
        <v>16.142727154093802</v>
      </c>
      <c r="T47" s="62">
        <f t="shared" si="14"/>
        <v>0</v>
      </c>
      <c r="U47" s="62">
        <f t="shared" si="14"/>
        <v>0</v>
      </c>
      <c r="V47" s="62">
        <f t="shared" si="14"/>
        <v>8.2012521810537002</v>
      </c>
      <c r="W47" s="30">
        <f t="shared" si="14"/>
        <v>0</v>
      </c>
      <c r="X47" s="62">
        <f t="shared" si="14"/>
        <v>3.9248022254000006E-3</v>
      </c>
      <c r="Y47" s="30">
        <f t="shared" si="14"/>
        <v>0</v>
      </c>
      <c r="Z47" s="30">
        <f t="shared" si="14"/>
        <v>0</v>
      </c>
      <c r="AA47" s="30">
        <f t="shared" si="14"/>
        <v>0</v>
      </c>
      <c r="AB47" s="62">
        <f t="shared" si="14"/>
        <v>475.25495170427132</v>
      </c>
      <c r="AC47" s="62">
        <f t="shared" si="14"/>
        <v>72.541407216810597</v>
      </c>
      <c r="AD47" s="62">
        <f t="shared" si="14"/>
        <v>1.9205521377740999</v>
      </c>
      <c r="AE47" s="62">
        <f t="shared" si="14"/>
        <v>0</v>
      </c>
      <c r="AF47" s="62">
        <f t="shared" si="14"/>
        <v>289.47893637915865</v>
      </c>
      <c r="AG47" s="30">
        <f t="shared" si="14"/>
        <v>0</v>
      </c>
      <c r="AH47" s="30">
        <f t="shared" si="14"/>
        <v>0</v>
      </c>
      <c r="AI47" s="30">
        <f t="shared" si="14"/>
        <v>0</v>
      </c>
      <c r="AJ47" s="30">
        <f t="shared" si="14"/>
        <v>0</v>
      </c>
      <c r="AK47" s="30">
        <f t="shared" si="14"/>
        <v>0</v>
      </c>
      <c r="AL47" s="62">
        <f t="shared" si="14"/>
        <v>512.23545896029987</v>
      </c>
      <c r="AM47" s="62">
        <f t="shared" si="14"/>
        <v>22.7084021925257</v>
      </c>
      <c r="AN47" s="62">
        <f t="shared" si="14"/>
        <v>0.15733870967739999</v>
      </c>
      <c r="AO47" s="62">
        <f t="shared" si="14"/>
        <v>0</v>
      </c>
      <c r="AP47" s="62">
        <f t="shared" si="14"/>
        <v>165.09600231811066</v>
      </c>
      <c r="AQ47" s="30">
        <f t="shared" si="14"/>
        <v>0</v>
      </c>
      <c r="AR47" s="71">
        <f t="shared" si="14"/>
        <v>0</v>
      </c>
      <c r="AS47" s="30">
        <f t="shared" si="14"/>
        <v>0</v>
      </c>
      <c r="AT47" s="30">
        <f t="shared" si="14"/>
        <v>0</v>
      </c>
      <c r="AU47" s="30">
        <f t="shared" si="14"/>
        <v>0</v>
      </c>
      <c r="AV47" s="62">
        <f t="shared" si="14"/>
        <v>519.46573874801868</v>
      </c>
      <c r="AW47" s="62">
        <f t="shared" si="14"/>
        <v>39.45579177322</v>
      </c>
      <c r="AX47" s="62">
        <f t="shared" si="14"/>
        <v>0</v>
      </c>
      <c r="AY47" s="62">
        <f t="shared" si="14"/>
        <v>0</v>
      </c>
      <c r="AZ47" s="62">
        <f t="shared" si="14"/>
        <v>181.70804599678866</v>
      </c>
      <c r="BA47" s="30">
        <f t="shared" si="14"/>
        <v>0</v>
      </c>
      <c r="BB47" s="30">
        <f t="shared" si="14"/>
        <v>0</v>
      </c>
      <c r="BC47" s="30">
        <f t="shared" si="14"/>
        <v>0</v>
      </c>
      <c r="BD47" s="30">
        <f t="shared" si="14"/>
        <v>0</v>
      </c>
      <c r="BE47" s="30">
        <f t="shared" si="14"/>
        <v>0</v>
      </c>
      <c r="BF47" s="62">
        <f t="shared" si="14"/>
        <v>135.38651856144159</v>
      </c>
      <c r="BG47" s="62">
        <f t="shared" si="14"/>
        <v>7.3512539134435002</v>
      </c>
      <c r="BH47" s="62">
        <f t="shared" si="14"/>
        <v>8.1590322580599992E-2</v>
      </c>
      <c r="BI47" s="62">
        <f t="shared" si="14"/>
        <v>0</v>
      </c>
      <c r="BJ47" s="62">
        <f t="shared" si="14"/>
        <v>25.042419205044396</v>
      </c>
      <c r="BK47" s="32">
        <f>BK46+BK33</f>
        <v>2687.0582236698133</v>
      </c>
    </row>
    <row r="48" spans="1:65" ht="3" customHeight="1" x14ac:dyDescent="0.2">
      <c r="A48" s="15"/>
      <c r="B48" s="19"/>
      <c r="C48" s="100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2"/>
    </row>
    <row r="49" spans="1:63" x14ac:dyDescent="0.2">
      <c r="A49" s="15" t="s">
        <v>16</v>
      </c>
      <c r="B49" s="18" t="s">
        <v>8</v>
      </c>
      <c r="C49" s="100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2"/>
    </row>
    <row r="50" spans="1:63" x14ac:dyDescent="0.2">
      <c r="A50" s="15" t="s">
        <v>76</v>
      </c>
      <c r="B50" s="19" t="s">
        <v>17</v>
      </c>
      <c r="C50" s="100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2"/>
    </row>
    <row r="51" spans="1:63" x14ac:dyDescent="0.2">
      <c r="A51" s="15"/>
      <c r="B51" s="20" t="s">
        <v>115</v>
      </c>
      <c r="C51" s="30">
        <v>0</v>
      </c>
      <c r="D51" s="30">
        <v>0.88499670319340007</v>
      </c>
      <c r="E51" s="30">
        <v>0</v>
      </c>
      <c r="F51" s="30">
        <v>0</v>
      </c>
      <c r="G51" s="30">
        <v>0</v>
      </c>
      <c r="H51" s="30">
        <v>0.27433582590089989</v>
      </c>
      <c r="I51" s="30">
        <v>6.9322390320000001E-4</v>
      </c>
      <c r="J51" s="30">
        <v>0</v>
      </c>
      <c r="K51" s="30">
        <v>0</v>
      </c>
      <c r="L51" s="30">
        <v>2.1026166129000001E-2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6.2140957707999996E-2</v>
      </c>
      <c r="S51" s="30">
        <v>0</v>
      </c>
      <c r="T51" s="30">
        <v>0</v>
      </c>
      <c r="U51" s="30">
        <v>0</v>
      </c>
      <c r="V51" s="30">
        <v>0.20247247422560002</v>
      </c>
      <c r="W51" s="30">
        <v>0</v>
      </c>
      <c r="X51" s="30">
        <v>1.7741096699999999E-5</v>
      </c>
      <c r="Y51" s="30">
        <v>0</v>
      </c>
      <c r="Z51" s="30">
        <v>0</v>
      </c>
      <c r="AA51" s="30">
        <v>0</v>
      </c>
      <c r="AB51" s="30">
        <v>0.78757676667009979</v>
      </c>
      <c r="AC51" s="30">
        <v>0.12447049832229999</v>
      </c>
      <c r="AD51" s="30">
        <v>0</v>
      </c>
      <c r="AE51" s="30">
        <v>0</v>
      </c>
      <c r="AF51" s="30">
        <v>1.7171445998377999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1.0226175497626999</v>
      </c>
      <c r="AM51" s="30">
        <v>5.8943917419299996E-2</v>
      </c>
      <c r="AN51" s="30">
        <v>0</v>
      </c>
      <c r="AO51" s="30">
        <v>0</v>
      </c>
      <c r="AP51" s="30">
        <v>0.93888041306379999</v>
      </c>
      <c r="AQ51" s="30">
        <v>0</v>
      </c>
      <c r="AR51" s="71">
        <v>0</v>
      </c>
      <c r="AS51" s="30">
        <v>0</v>
      </c>
      <c r="AT51" s="30">
        <v>0</v>
      </c>
      <c r="AU51" s="30">
        <v>0</v>
      </c>
      <c r="AV51" s="30">
        <v>1.7796615173150994</v>
      </c>
      <c r="AW51" s="30">
        <v>0.84730167548339985</v>
      </c>
      <c r="AX51" s="30">
        <v>0</v>
      </c>
      <c r="AY51" s="30">
        <v>0</v>
      </c>
      <c r="AZ51" s="30">
        <v>2.9706213270954001</v>
      </c>
      <c r="BA51" s="30">
        <v>0</v>
      </c>
      <c r="BB51" s="30">
        <v>0</v>
      </c>
      <c r="BC51" s="30">
        <v>0</v>
      </c>
      <c r="BD51" s="30">
        <v>0</v>
      </c>
      <c r="BE51" s="30">
        <v>0</v>
      </c>
      <c r="BF51" s="30">
        <v>0.43780361828690006</v>
      </c>
      <c r="BG51" s="30">
        <v>0</v>
      </c>
      <c r="BH51" s="30">
        <v>0</v>
      </c>
      <c r="BI51" s="30">
        <v>0</v>
      </c>
      <c r="BJ51" s="30">
        <v>0.77641024470920006</v>
      </c>
      <c r="BK51" s="33">
        <f>SUM(C51:BJ51)</f>
        <v>12.907115220122801</v>
      </c>
    </row>
    <row r="52" spans="1:63" x14ac:dyDescent="0.2">
      <c r="A52" s="15"/>
      <c r="B52" s="20" t="s">
        <v>118</v>
      </c>
      <c r="C52" s="30">
        <v>0</v>
      </c>
      <c r="D52" s="30">
        <v>0.87995855603219997</v>
      </c>
      <c r="E52" s="30">
        <v>0</v>
      </c>
      <c r="F52" s="30">
        <v>0</v>
      </c>
      <c r="G52" s="30">
        <v>0</v>
      </c>
      <c r="H52" s="30">
        <v>1.7833797310190009</v>
      </c>
      <c r="I52" s="30">
        <v>0</v>
      </c>
      <c r="J52" s="30">
        <v>0</v>
      </c>
      <c r="K52" s="30">
        <v>0</v>
      </c>
      <c r="L52" s="30">
        <v>0.85381906283769993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1.9936779264054005</v>
      </c>
      <c r="S52" s="30">
        <v>0.1428994726774</v>
      </c>
      <c r="T52" s="30">
        <v>0</v>
      </c>
      <c r="U52" s="30">
        <v>0</v>
      </c>
      <c r="V52" s="30">
        <v>0.78584677799949998</v>
      </c>
      <c r="W52" s="30">
        <v>0</v>
      </c>
      <c r="X52" s="30">
        <v>6.4512579999999997E-6</v>
      </c>
      <c r="Y52" s="30">
        <v>0</v>
      </c>
      <c r="Z52" s="30">
        <v>0</v>
      </c>
      <c r="AA52" s="30">
        <v>0</v>
      </c>
      <c r="AB52" s="30">
        <v>46.01672972276004</v>
      </c>
      <c r="AC52" s="30">
        <v>3.1993834376429002</v>
      </c>
      <c r="AD52" s="30">
        <v>0.20224941503220001</v>
      </c>
      <c r="AE52" s="30">
        <v>0</v>
      </c>
      <c r="AF52" s="30">
        <v>38.582074604072496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53.118867627672273</v>
      </c>
      <c r="AM52" s="30">
        <v>3.6409453057404995</v>
      </c>
      <c r="AN52" s="30">
        <v>0</v>
      </c>
      <c r="AO52" s="30">
        <v>0</v>
      </c>
      <c r="AP52" s="30">
        <v>21.796553223241673</v>
      </c>
      <c r="AQ52" s="30">
        <v>0</v>
      </c>
      <c r="AR52" s="71">
        <v>0</v>
      </c>
      <c r="AS52" s="30">
        <v>0</v>
      </c>
      <c r="AT52" s="30">
        <v>0</v>
      </c>
      <c r="AU52" s="30">
        <v>0</v>
      </c>
      <c r="AV52" s="30">
        <v>14.261119754735512</v>
      </c>
      <c r="AW52" s="30">
        <v>2.9488376027085996</v>
      </c>
      <c r="AX52" s="30">
        <v>0</v>
      </c>
      <c r="AY52" s="30">
        <v>0</v>
      </c>
      <c r="AZ52" s="30">
        <v>13.577200924896912</v>
      </c>
      <c r="BA52" s="30">
        <v>0</v>
      </c>
      <c r="BB52" s="30">
        <v>0</v>
      </c>
      <c r="BC52" s="30">
        <v>0</v>
      </c>
      <c r="BD52" s="30">
        <v>0</v>
      </c>
      <c r="BE52" s="30">
        <v>0</v>
      </c>
      <c r="BF52" s="30">
        <v>5.2415516740265931</v>
      </c>
      <c r="BG52" s="30">
        <v>0.93896231064469993</v>
      </c>
      <c r="BH52" s="30">
        <v>0</v>
      </c>
      <c r="BI52" s="30">
        <v>0</v>
      </c>
      <c r="BJ52" s="30">
        <v>3.7189537149654992</v>
      </c>
      <c r="BK52" s="33">
        <f>SUM(C52:BJ52)</f>
        <v>213.68301729636914</v>
      </c>
    </row>
    <row r="53" spans="1:63" x14ac:dyDescent="0.2">
      <c r="A53" s="15"/>
      <c r="B53" s="21" t="s">
        <v>83</v>
      </c>
      <c r="C53" s="30">
        <f>SUM(C51:C52)</f>
        <v>0</v>
      </c>
      <c r="D53" s="62">
        <f t="shared" ref="D53:BK53" si="15">SUM(D51:D52)</f>
        <v>1.7649552592256001</v>
      </c>
      <c r="E53" s="30">
        <f t="shared" si="15"/>
        <v>0</v>
      </c>
      <c r="F53" s="30">
        <f t="shared" si="15"/>
        <v>0</v>
      </c>
      <c r="G53" s="30">
        <f t="shared" si="15"/>
        <v>0</v>
      </c>
      <c r="H53" s="62">
        <f t="shared" si="15"/>
        <v>2.0577155569199008</v>
      </c>
      <c r="I53" s="62">
        <f t="shared" si="15"/>
        <v>6.9322390320000001E-4</v>
      </c>
      <c r="J53" s="62">
        <f t="shared" si="15"/>
        <v>0</v>
      </c>
      <c r="K53" s="62">
        <f t="shared" si="15"/>
        <v>0</v>
      </c>
      <c r="L53" s="62">
        <f t="shared" si="15"/>
        <v>0.87484522896669992</v>
      </c>
      <c r="M53" s="30">
        <f t="shared" si="15"/>
        <v>0</v>
      </c>
      <c r="N53" s="30">
        <f t="shared" si="15"/>
        <v>0</v>
      </c>
      <c r="O53" s="30">
        <f t="shared" si="15"/>
        <v>0</v>
      </c>
      <c r="P53" s="30">
        <f t="shared" si="15"/>
        <v>0</v>
      </c>
      <c r="Q53" s="30">
        <f t="shared" si="15"/>
        <v>0</v>
      </c>
      <c r="R53" s="62">
        <f t="shared" si="15"/>
        <v>2.0558188841134006</v>
      </c>
      <c r="S53" s="62">
        <f t="shared" si="15"/>
        <v>0.1428994726774</v>
      </c>
      <c r="T53" s="62">
        <f t="shared" si="15"/>
        <v>0</v>
      </c>
      <c r="U53" s="62">
        <f t="shared" si="15"/>
        <v>0</v>
      </c>
      <c r="V53" s="62">
        <f t="shared" si="15"/>
        <v>0.98831925222509998</v>
      </c>
      <c r="W53" s="30">
        <f t="shared" si="15"/>
        <v>0</v>
      </c>
      <c r="X53" s="30">
        <f t="shared" si="15"/>
        <v>2.4192354699999998E-5</v>
      </c>
      <c r="Y53" s="30">
        <f t="shared" si="15"/>
        <v>0</v>
      </c>
      <c r="Z53" s="30">
        <f t="shared" si="15"/>
        <v>0</v>
      </c>
      <c r="AA53" s="30">
        <f t="shared" si="15"/>
        <v>0</v>
      </c>
      <c r="AB53" s="62">
        <f t="shared" si="15"/>
        <v>46.804306489430139</v>
      </c>
      <c r="AC53" s="62">
        <f t="shared" si="15"/>
        <v>3.3238539359652002</v>
      </c>
      <c r="AD53" s="62">
        <f t="shared" si="15"/>
        <v>0.20224941503220001</v>
      </c>
      <c r="AE53" s="62">
        <f t="shared" si="15"/>
        <v>0</v>
      </c>
      <c r="AF53" s="62">
        <f t="shared" si="15"/>
        <v>40.299219203910297</v>
      </c>
      <c r="AG53" s="30">
        <f t="shared" si="15"/>
        <v>0</v>
      </c>
      <c r="AH53" s="30">
        <f t="shared" si="15"/>
        <v>0</v>
      </c>
      <c r="AI53" s="30">
        <f t="shared" si="15"/>
        <v>0</v>
      </c>
      <c r="AJ53" s="30">
        <f t="shared" si="15"/>
        <v>0</v>
      </c>
      <c r="AK53" s="30">
        <f t="shared" si="15"/>
        <v>0</v>
      </c>
      <c r="AL53" s="62">
        <f t="shared" si="15"/>
        <v>54.141485177434973</v>
      </c>
      <c r="AM53" s="62">
        <f t="shared" si="15"/>
        <v>3.6998892231597993</v>
      </c>
      <c r="AN53" s="62">
        <f t="shared" si="15"/>
        <v>0</v>
      </c>
      <c r="AO53" s="62">
        <f t="shared" si="15"/>
        <v>0</v>
      </c>
      <c r="AP53" s="62">
        <f t="shared" si="15"/>
        <v>22.735433636305473</v>
      </c>
      <c r="AQ53" s="30">
        <f t="shared" si="15"/>
        <v>0</v>
      </c>
      <c r="AR53" s="71">
        <f t="shared" si="15"/>
        <v>0</v>
      </c>
      <c r="AS53" s="30">
        <f t="shared" si="15"/>
        <v>0</v>
      </c>
      <c r="AT53" s="30">
        <f t="shared" si="15"/>
        <v>0</v>
      </c>
      <c r="AU53" s="30">
        <f t="shared" si="15"/>
        <v>0</v>
      </c>
      <c r="AV53" s="62">
        <f t="shared" si="15"/>
        <v>16.040781272050612</v>
      </c>
      <c r="AW53" s="62">
        <f t="shared" si="15"/>
        <v>3.7961392781919994</v>
      </c>
      <c r="AX53" s="62">
        <f t="shared" si="15"/>
        <v>0</v>
      </c>
      <c r="AY53" s="62">
        <f t="shared" si="15"/>
        <v>0</v>
      </c>
      <c r="AZ53" s="62">
        <f t="shared" si="15"/>
        <v>16.547822251992311</v>
      </c>
      <c r="BA53" s="30">
        <f t="shared" si="15"/>
        <v>0</v>
      </c>
      <c r="BB53" s="30">
        <f t="shared" si="15"/>
        <v>0</v>
      </c>
      <c r="BC53" s="30">
        <f t="shared" si="15"/>
        <v>0</v>
      </c>
      <c r="BD53" s="30">
        <f t="shared" si="15"/>
        <v>0</v>
      </c>
      <c r="BE53" s="30">
        <f t="shared" si="15"/>
        <v>0</v>
      </c>
      <c r="BF53" s="62">
        <f t="shared" si="15"/>
        <v>5.6793552923134936</v>
      </c>
      <c r="BG53" s="62">
        <f t="shared" si="15"/>
        <v>0.93896231064469993</v>
      </c>
      <c r="BH53" s="62">
        <f t="shared" si="15"/>
        <v>0</v>
      </c>
      <c r="BI53" s="62">
        <f t="shared" si="15"/>
        <v>0</v>
      </c>
      <c r="BJ53" s="62">
        <f t="shared" si="15"/>
        <v>4.495363959674699</v>
      </c>
      <c r="BK53" s="62">
        <f t="shared" si="15"/>
        <v>226.59013251649193</v>
      </c>
    </row>
    <row r="54" spans="1:63" ht="2.25" customHeight="1" x14ac:dyDescent="0.2">
      <c r="A54" s="15"/>
      <c r="B54" s="19"/>
      <c r="C54" s="100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2"/>
    </row>
    <row r="55" spans="1:63" x14ac:dyDescent="0.2">
      <c r="A55" s="15" t="s">
        <v>4</v>
      </c>
      <c r="B55" s="18" t="s">
        <v>9</v>
      </c>
      <c r="C55" s="100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2"/>
    </row>
    <row r="56" spans="1:63" x14ac:dyDescent="0.2">
      <c r="A56" s="15" t="s">
        <v>76</v>
      </c>
      <c r="B56" s="19" t="s">
        <v>18</v>
      </c>
      <c r="C56" s="100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2"/>
    </row>
    <row r="57" spans="1:63" x14ac:dyDescent="0.2">
      <c r="A57" s="15"/>
      <c r="B57" s="28" t="s">
        <v>110</v>
      </c>
      <c r="C57" s="65"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Q57" s="65">
        <v>0</v>
      </c>
      <c r="R57" s="65">
        <v>0</v>
      </c>
      <c r="S57" s="65">
        <v>0</v>
      </c>
      <c r="T57" s="65">
        <v>0</v>
      </c>
      <c r="U57" s="65">
        <v>0</v>
      </c>
      <c r="V57" s="65">
        <v>0</v>
      </c>
      <c r="W57" s="65">
        <v>0</v>
      </c>
      <c r="X57" s="65">
        <v>0</v>
      </c>
      <c r="Y57" s="65">
        <v>0</v>
      </c>
      <c r="Z57" s="65">
        <v>0</v>
      </c>
      <c r="AA57" s="65">
        <v>0</v>
      </c>
      <c r="AB57" s="65">
        <v>0</v>
      </c>
      <c r="AC57" s="65">
        <v>0</v>
      </c>
      <c r="AD57" s="65">
        <v>0</v>
      </c>
      <c r="AE57" s="65">
        <v>0</v>
      </c>
      <c r="AF57" s="65">
        <v>0</v>
      </c>
      <c r="AG57" s="65">
        <v>0</v>
      </c>
      <c r="AH57" s="65">
        <v>0</v>
      </c>
      <c r="AI57" s="65">
        <v>0</v>
      </c>
      <c r="AJ57" s="65">
        <v>0</v>
      </c>
      <c r="AK57" s="65">
        <v>0</v>
      </c>
      <c r="AL57" s="65">
        <v>0</v>
      </c>
      <c r="AM57" s="65">
        <v>0</v>
      </c>
      <c r="AN57" s="65">
        <v>0</v>
      </c>
      <c r="AO57" s="65">
        <v>0</v>
      </c>
      <c r="AP57" s="65">
        <v>0</v>
      </c>
      <c r="AQ57" s="65">
        <v>0</v>
      </c>
      <c r="AR57" s="65">
        <v>40.286976134968256</v>
      </c>
      <c r="AS57" s="65">
        <v>0</v>
      </c>
      <c r="AT57" s="65">
        <v>0</v>
      </c>
      <c r="AU57" s="65">
        <v>0</v>
      </c>
      <c r="AV57" s="65">
        <v>17.58206385030649</v>
      </c>
      <c r="AW57" s="65">
        <v>2.0964</v>
      </c>
      <c r="AX57" s="65">
        <v>0</v>
      </c>
      <c r="AY57" s="65">
        <v>0</v>
      </c>
      <c r="AZ57" s="65">
        <v>12.764099999999999</v>
      </c>
      <c r="BA57" s="65">
        <v>0</v>
      </c>
      <c r="BB57" s="65">
        <v>0</v>
      </c>
      <c r="BC57" s="65">
        <v>0</v>
      </c>
      <c r="BD57" s="65">
        <v>0</v>
      </c>
      <c r="BE57" s="65">
        <v>0</v>
      </c>
      <c r="BF57" s="65">
        <v>8.1809000000000012</v>
      </c>
      <c r="BG57" s="65">
        <v>0.22850000000000001</v>
      </c>
      <c r="BH57" s="65">
        <v>0</v>
      </c>
      <c r="BI57" s="65">
        <v>0</v>
      </c>
      <c r="BJ57" s="65">
        <v>3.0137</v>
      </c>
      <c r="BK57" s="66">
        <f>SUM(C57:BJ57)</f>
        <v>84.15263998527476</v>
      </c>
    </row>
    <row r="58" spans="1:63" x14ac:dyDescent="0.2">
      <c r="A58" s="15"/>
      <c r="B58" s="20" t="s">
        <v>85</v>
      </c>
      <c r="C58" s="71">
        <f>SUM(C57)</f>
        <v>0</v>
      </c>
      <c r="D58" s="71">
        <f t="shared" ref="D58:BJ58" si="16">SUM(D57)</f>
        <v>0</v>
      </c>
      <c r="E58" s="71">
        <f t="shared" si="16"/>
        <v>0</v>
      </c>
      <c r="F58" s="71">
        <f t="shared" si="16"/>
        <v>0</v>
      </c>
      <c r="G58" s="71">
        <f t="shared" si="16"/>
        <v>0</v>
      </c>
      <c r="H58" s="71">
        <f t="shared" si="16"/>
        <v>0</v>
      </c>
      <c r="I58" s="71">
        <f t="shared" si="16"/>
        <v>0</v>
      </c>
      <c r="J58" s="71">
        <f t="shared" si="16"/>
        <v>0</v>
      </c>
      <c r="K58" s="71">
        <f t="shared" si="16"/>
        <v>0</v>
      </c>
      <c r="L58" s="71">
        <f t="shared" si="16"/>
        <v>0</v>
      </c>
      <c r="M58" s="71">
        <f t="shared" si="16"/>
        <v>0</v>
      </c>
      <c r="N58" s="71">
        <f t="shared" si="16"/>
        <v>0</v>
      </c>
      <c r="O58" s="71">
        <f t="shared" si="16"/>
        <v>0</v>
      </c>
      <c r="P58" s="71">
        <f t="shared" si="16"/>
        <v>0</v>
      </c>
      <c r="Q58" s="71">
        <f t="shared" si="16"/>
        <v>0</v>
      </c>
      <c r="R58" s="71">
        <f t="shared" si="16"/>
        <v>0</v>
      </c>
      <c r="S58" s="71">
        <f t="shared" si="16"/>
        <v>0</v>
      </c>
      <c r="T58" s="71">
        <f t="shared" si="16"/>
        <v>0</v>
      </c>
      <c r="U58" s="71">
        <f t="shared" si="16"/>
        <v>0</v>
      </c>
      <c r="V58" s="71">
        <f t="shared" si="16"/>
        <v>0</v>
      </c>
      <c r="W58" s="71">
        <f t="shared" si="16"/>
        <v>0</v>
      </c>
      <c r="X58" s="71">
        <f t="shared" si="16"/>
        <v>0</v>
      </c>
      <c r="Y58" s="71">
        <f t="shared" si="16"/>
        <v>0</v>
      </c>
      <c r="Z58" s="71">
        <f t="shared" si="16"/>
        <v>0</v>
      </c>
      <c r="AA58" s="71">
        <f t="shared" si="16"/>
        <v>0</v>
      </c>
      <c r="AB58" s="71">
        <f t="shared" si="16"/>
        <v>0</v>
      </c>
      <c r="AC58" s="71">
        <f t="shared" si="16"/>
        <v>0</v>
      </c>
      <c r="AD58" s="71">
        <f t="shared" si="16"/>
        <v>0</v>
      </c>
      <c r="AE58" s="71">
        <f t="shared" si="16"/>
        <v>0</v>
      </c>
      <c r="AF58" s="71">
        <f t="shared" si="16"/>
        <v>0</v>
      </c>
      <c r="AG58" s="71">
        <f t="shared" si="16"/>
        <v>0</v>
      </c>
      <c r="AH58" s="71">
        <f t="shared" si="16"/>
        <v>0</v>
      </c>
      <c r="AI58" s="71">
        <f t="shared" si="16"/>
        <v>0</v>
      </c>
      <c r="AJ58" s="71">
        <f t="shared" si="16"/>
        <v>0</v>
      </c>
      <c r="AK58" s="71">
        <f t="shared" si="16"/>
        <v>0</v>
      </c>
      <c r="AL58" s="71">
        <f t="shared" si="16"/>
        <v>0</v>
      </c>
      <c r="AM58" s="71">
        <f t="shared" si="16"/>
        <v>0</v>
      </c>
      <c r="AN58" s="71">
        <f t="shared" si="16"/>
        <v>0</v>
      </c>
      <c r="AO58" s="71">
        <f t="shared" si="16"/>
        <v>0</v>
      </c>
      <c r="AP58" s="71">
        <f t="shared" si="16"/>
        <v>0</v>
      </c>
      <c r="AQ58" s="71">
        <f t="shared" si="16"/>
        <v>0</v>
      </c>
      <c r="AR58" s="80">
        <f t="shared" si="16"/>
        <v>40.286976134968256</v>
      </c>
      <c r="AS58" s="71">
        <f t="shared" si="16"/>
        <v>0</v>
      </c>
      <c r="AT58" s="71">
        <f t="shared" si="16"/>
        <v>0</v>
      </c>
      <c r="AU58" s="71">
        <f t="shared" si="16"/>
        <v>0</v>
      </c>
      <c r="AV58" s="77">
        <f t="shared" si="16"/>
        <v>17.58206385030649</v>
      </c>
      <c r="AW58" s="77">
        <f t="shared" si="16"/>
        <v>2.0964</v>
      </c>
      <c r="AX58" s="77">
        <f t="shared" si="16"/>
        <v>0</v>
      </c>
      <c r="AY58" s="77">
        <f t="shared" si="16"/>
        <v>0</v>
      </c>
      <c r="AZ58" s="77">
        <f t="shared" si="16"/>
        <v>12.764099999999999</v>
      </c>
      <c r="BA58" s="71">
        <f t="shared" si="16"/>
        <v>0</v>
      </c>
      <c r="BB58" s="71">
        <f t="shared" si="16"/>
        <v>0</v>
      </c>
      <c r="BC58" s="71">
        <f t="shared" si="16"/>
        <v>0</v>
      </c>
      <c r="BD58" s="71">
        <f t="shared" si="16"/>
        <v>0</v>
      </c>
      <c r="BE58" s="71">
        <f t="shared" si="16"/>
        <v>0</v>
      </c>
      <c r="BF58" s="77">
        <f t="shared" si="16"/>
        <v>8.1809000000000012</v>
      </c>
      <c r="BG58" s="77">
        <f t="shared" si="16"/>
        <v>0.22850000000000001</v>
      </c>
      <c r="BH58" s="77">
        <f t="shared" si="16"/>
        <v>0</v>
      </c>
      <c r="BI58" s="77">
        <f t="shared" si="16"/>
        <v>0</v>
      </c>
      <c r="BJ58" s="77">
        <f t="shared" si="16"/>
        <v>3.0137</v>
      </c>
      <c r="BK58" s="78">
        <f>SUM(BK57)</f>
        <v>84.15263998527476</v>
      </c>
    </row>
    <row r="59" spans="1:63" x14ac:dyDescent="0.2">
      <c r="A59" s="15" t="s">
        <v>77</v>
      </c>
      <c r="B59" s="19" t="s">
        <v>19</v>
      </c>
      <c r="C59" s="100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2"/>
    </row>
    <row r="60" spans="1:63" x14ac:dyDescent="0.2">
      <c r="A60" s="15"/>
      <c r="B60" s="20" t="s">
        <v>36</v>
      </c>
      <c r="C60" s="30">
        <v>0</v>
      </c>
      <c r="D60" s="30"/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71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3">
        <f>SUM(C60:BJ60)</f>
        <v>0</v>
      </c>
    </row>
    <row r="61" spans="1:63" x14ac:dyDescent="0.2">
      <c r="A61" s="15"/>
      <c r="B61" s="20" t="s">
        <v>86</v>
      </c>
      <c r="C61" s="30">
        <f t="shared" ref="C61:BJ61" si="17">SUM(C60)</f>
        <v>0</v>
      </c>
      <c r="D61" s="30">
        <f t="shared" si="17"/>
        <v>0</v>
      </c>
      <c r="E61" s="30">
        <f t="shared" si="17"/>
        <v>0</v>
      </c>
      <c r="F61" s="30">
        <f t="shared" si="17"/>
        <v>0</v>
      </c>
      <c r="G61" s="30">
        <f t="shared" si="17"/>
        <v>0</v>
      </c>
      <c r="H61" s="30">
        <f t="shared" si="17"/>
        <v>0</v>
      </c>
      <c r="I61" s="30">
        <f t="shared" si="17"/>
        <v>0</v>
      </c>
      <c r="J61" s="30">
        <f t="shared" si="17"/>
        <v>0</v>
      </c>
      <c r="K61" s="30">
        <f t="shared" si="17"/>
        <v>0</v>
      </c>
      <c r="L61" s="30">
        <f t="shared" si="17"/>
        <v>0</v>
      </c>
      <c r="M61" s="30">
        <f t="shared" si="17"/>
        <v>0</v>
      </c>
      <c r="N61" s="30">
        <f t="shared" si="17"/>
        <v>0</v>
      </c>
      <c r="O61" s="30">
        <f t="shared" si="17"/>
        <v>0</v>
      </c>
      <c r="P61" s="30">
        <f t="shared" si="17"/>
        <v>0</v>
      </c>
      <c r="Q61" s="30">
        <f t="shared" si="17"/>
        <v>0</v>
      </c>
      <c r="R61" s="30">
        <f t="shared" si="17"/>
        <v>0</v>
      </c>
      <c r="S61" s="30">
        <f t="shared" si="17"/>
        <v>0</v>
      </c>
      <c r="T61" s="30">
        <f t="shared" si="17"/>
        <v>0</v>
      </c>
      <c r="U61" s="30">
        <f t="shared" si="17"/>
        <v>0</v>
      </c>
      <c r="V61" s="30">
        <f t="shared" si="17"/>
        <v>0</v>
      </c>
      <c r="W61" s="30">
        <f t="shared" si="17"/>
        <v>0</v>
      </c>
      <c r="X61" s="30">
        <f t="shared" si="17"/>
        <v>0</v>
      </c>
      <c r="Y61" s="30">
        <f t="shared" si="17"/>
        <v>0</v>
      </c>
      <c r="Z61" s="30">
        <f t="shared" si="17"/>
        <v>0</v>
      </c>
      <c r="AA61" s="30">
        <f t="shared" si="17"/>
        <v>0</v>
      </c>
      <c r="AB61" s="30">
        <f t="shared" si="17"/>
        <v>0</v>
      </c>
      <c r="AC61" s="30">
        <f t="shared" si="17"/>
        <v>0</v>
      </c>
      <c r="AD61" s="30">
        <f t="shared" si="17"/>
        <v>0</v>
      </c>
      <c r="AE61" s="30">
        <f t="shared" si="17"/>
        <v>0</v>
      </c>
      <c r="AF61" s="30">
        <f t="shared" si="17"/>
        <v>0</v>
      </c>
      <c r="AG61" s="30">
        <f t="shared" si="17"/>
        <v>0</v>
      </c>
      <c r="AH61" s="30">
        <f t="shared" si="17"/>
        <v>0</v>
      </c>
      <c r="AI61" s="30">
        <f t="shared" si="17"/>
        <v>0</v>
      </c>
      <c r="AJ61" s="30">
        <f t="shared" si="17"/>
        <v>0</v>
      </c>
      <c r="AK61" s="30">
        <f t="shared" si="17"/>
        <v>0</v>
      </c>
      <c r="AL61" s="30">
        <f t="shared" si="17"/>
        <v>0</v>
      </c>
      <c r="AM61" s="30">
        <f t="shared" si="17"/>
        <v>0</v>
      </c>
      <c r="AN61" s="30">
        <f t="shared" si="17"/>
        <v>0</v>
      </c>
      <c r="AO61" s="30">
        <f t="shared" si="17"/>
        <v>0</v>
      </c>
      <c r="AP61" s="30">
        <f t="shared" si="17"/>
        <v>0</v>
      </c>
      <c r="AQ61" s="30">
        <f t="shared" si="17"/>
        <v>0</v>
      </c>
      <c r="AR61" s="71">
        <f t="shared" si="17"/>
        <v>0</v>
      </c>
      <c r="AS61" s="30">
        <f t="shared" si="17"/>
        <v>0</v>
      </c>
      <c r="AT61" s="30">
        <f t="shared" si="17"/>
        <v>0</v>
      </c>
      <c r="AU61" s="30">
        <f t="shared" si="17"/>
        <v>0</v>
      </c>
      <c r="AV61" s="30">
        <f t="shared" si="17"/>
        <v>0</v>
      </c>
      <c r="AW61" s="30">
        <f t="shared" si="17"/>
        <v>0</v>
      </c>
      <c r="AX61" s="30">
        <f t="shared" si="17"/>
        <v>0</v>
      </c>
      <c r="AY61" s="30">
        <f t="shared" si="17"/>
        <v>0</v>
      </c>
      <c r="AZ61" s="30">
        <f t="shared" si="17"/>
        <v>0</v>
      </c>
      <c r="BA61" s="30">
        <f t="shared" si="17"/>
        <v>0</v>
      </c>
      <c r="BB61" s="30">
        <f t="shared" si="17"/>
        <v>0</v>
      </c>
      <c r="BC61" s="30">
        <f t="shared" si="17"/>
        <v>0</v>
      </c>
      <c r="BD61" s="30">
        <f t="shared" si="17"/>
        <v>0</v>
      </c>
      <c r="BE61" s="30">
        <f t="shared" si="17"/>
        <v>0</v>
      </c>
      <c r="BF61" s="30">
        <f t="shared" si="17"/>
        <v>0</v>
      </c>
      <c r="BG61" s="30">
        <f t="shared" si="17"/>
        <v>0</v>
      </c>
      <c r="BH61" s="30">
        <f t="shared" si="17"/>
        <v>0</v>
      </c>
      <c r="BI61" s="30">
        <f t="shared" si="17"/>
        <v>0</v>
      </c>
      <c r="BJ61" s="30">
        <f t="shared" si="17"/>
        <v>0</v>
      </c>
      <c r="BK61" s="33">
        <f>SUM(BK60)</f>
        <v>0</v>
      </c>
    </row>
    <row r="62" spans="1:63" x14ac:dyDescent="0.2">
      <c r="A62" s="15"/>
      <c r="B62" s="21" t="s">
        <v>84</v>
      </c>
      <c r="C62" s="32">
        <f>C61+C58</f>
        <v>0</v>
      </c>
      <c r="D62" s="32">
        <f t="shared" ref="D62:BJ62" si="18">D61+D58</f>
        <v>0</v>
      </c>
      <c r="E62" s="32">
        <f t="shared" si="18"/>
        <v>0</v>
      </c>
      <c r="F62" s="32">
        <f t="shared" si="18"/>
        <v>0</v>
      </c>
      <c r="G62" s="32">
        <f t="shared" si="18"/>
        <v>0</v>
      </c>
      <c r="H62" s="32">
        <f t="shared" si="18"/>
        <v>0</v>
      </c>
      <c r="I62" s="32">
        <f t="shared" si="18"/>
        <v>0</v>
      </c>
      <c r="J62" s="32">
        <f t="shared" si="18"/>
        <v>0</v>
      </c>
      <c r="K62" s="32">
        <f t="shared" si="18"/>
        <v>0</v>
      </c>
      <c r="L62" s="32">
        <f t="shared" si="18"/>
        <v>0</v>
      </c>
      <c r="M62" s="32">
        <f t="shared" si="18"/>
        <v>0</v>
      </c>
      <c r="N62" s="32">
        <f t="shared" si="18"/>
        <v>0</v>
      </c>
      <c r="O62" s="32">
        <f t="shared" si="18"/>
        <v>0</v>
      </c>
      <c r="P62" s="32">
        <f t="shared" si="18"/>
        <v>0</v>
      </c>
      <c r="Q62" s="32">
        <f t="shared" si="18"/>
        <v>0</v>
      </c>
      <c r="R62" s="32">
        <f t="shared" si="18"/>
        <v>0</v>
      </c>
      <c r="S62" s="32">
        <f t="shared" si="18"/>
        <v>0</v>
      </c>
      <c r="T62" s="32">
        <f t="shared" si="18"/>
        <v>0</v>
      </c>
      <c r="U62" s="32">
        <f t="shared" si="18"/>
        <v>0</v>
      </c>
      <c r="V62" s="32">
        <f t="shared" si="18"/>
        <v>0</v>
      </c>
      <c r="W62" s="32">
        <f t="shared" si="18"/>
        <v>0</v>
      </c>
      <c r="X62" s="32">
        <f t="shared" si="18"/>
        <v>0</v>
      </c>
      <c r="Y62" s="32">
        <f t="shared" si="18"/>
        <v>0</v>
      </c>
      <c r="Z62" s="32">
        <f t="shared" si="18"/>
        <v>0</v>
      </c>
      <c r="AA62" s="32">
        <f t="shared" si="18"/>
        <v>0</v>
      </c>
      <c r="AB62" s="32">
        <f t="shared" si="18"/>
        <v>0</v>
      </c>
      <c r="AC62" s="32">
        <f t="shared" si="18"/>
        <v>0</v>
      </c>
      <c r="AD62" s="32">
        <f t="shared" si="18"/>
        <v>0</v>
      </c>
      <c r="AE62" s="32">
        <f t="shared" si="18"/>
        <v>0</v>
      </c>
      <c r="AF62" s="32">
        <f t="shared" si="18"/>
        <v>0</v>
      </c>
      <c r="AG62" s="32">
        <f t="shared" si="18"/>
        <v>0</v>
      </c>
      <c r="AH62" s="32">
        <f t="shared" si="18"/>
        <v>0</v>
      </c>
      <c r="AI62" s="32">
        <f t="shared" si="18"/>
        <v>0</v>
      </c>
      <c r="AJ62" s="32">
        <f t="shared" si="18"/>
        <v>0</v>
      </c>
      <c r="AK62" s="32">
        <f t="shared" si="18"/>
        <v>0</v>
      </c>
      <c r="AL62" s="32">
        <f t="shared" si="18"/>
        <v>0</v>
      </c>
      <c r="AM62" s="32">
        <f t="shared" si="18"/>
        <v>0</v>
      </c>
      <c r="AN62" s="32">
        <f t="shared" si="18"/>
        <v>0</v>
      </c>
      <c r="AO62" s="32">
        <f t="shared" si="18"/>
        <v>0</v>
      </c>
      <c r="AP62" s="32">
        <f t="shared" si="18"/>
        <v>0</v>
      </c>
      <c r="AQ62" s="32">
        <f t="shared" si="18"/>
        <v>0</v>
      </c>
      <c r="AR62" s="68">
        <f t="shared" si="18"/>
        <v>40.286976134968256</v>
      </c>
      <c r="AS62" s="32">
        <f t="shared" si="18"/>
        <v>0</v>
      </c>
      <c r="AT62" s="32">
        <f t="shared" si="18"/>
        <v>0</v>
      </c>
      <c r="AU62" s="32">
        <f t="shared" si="18"/>
        <v>0</v>
      </c>
      <c r="AV62" s="61">
        <f t="shared" si="18"/>
        <v>17.58206385030649</v>
      </c>
      <c r="AW62" s="61">
        <f t="shared" si="18"/>
        <v>2.0964</v>
      </c>
      <c r="AX62" s="61">
        <f t="shared" si="18"/>
        <v>0</v>
      </c>
      <c r="AY62" s="61">
        <f t="shared" si="18"/>
        <v>0</v>
      </c>
      <c r="AZ62" s="61">
        <f t="shared" si="18"/>
        <v>12.764099999999999</v>
      </c>
      <c r="BA62" s="32">
        <f t="shared" si="18"/>
        <v>0</v>
      </c>
      <c r="BB62" s="32">
        <f t="shared" si="18"/>
        <v>0</v>
      </c>
      <c r="BC62" s="32">
        <f t="shared" si="18"/>
        <v>0</v>
      </c>
      <c r="BD62" s="32">
        <f t="shared" si="18"/>
        <v>0</v>
      </c>
      <c r="BE62" s="32">
        <f t="shared" si="18"/>
        <v>0</v>
      </c>
      <c r="BF62" s="61">
        <f t="shared" si="18"/>
        <v>8.1809000000000012</v>
      </c>
      <c r="BG62" s="61">
        <f t="shared" si="18"/>
        <v>0.22850000000000001</v>
      </c>
      <c r="BH62" s="61">
        <f t="shared" si="18"/>
        <v>0</v>
      </c>
      <c r="BI62" s="61">
        <f t="shared" si="18"/>
        <v>0</v>
      </c>
      <c r="BJ62" s="61">
        <f t="shared" si="18"/>
        <v>3.0137</v>
      </c>
      <c r="BK62" s="61">
        <f>BK61+BK58</f>
        <v>84.15263998527476</v>
      </c>
    </row>
    <row r="63" spans="1:63" ht="4.5" customHeight="1" x14ac:dyDescent="0.2">
      <c r="A63" s="15"/>
      <c r="B63" s="19"/>
      <c r="C63" s="100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2"/>
    </row>
    <row r="64" spans="1:63" x14ac:dyDescent="0.2">
      <c r="A64" s="15" t="s">
        <v>20</v>
      </c>
      <c r="B64" s="18" t="s">
        <v>21</v>
      </c>
      <c r="C64" s="100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2"/>
    </row>
    <row r="65" spans="1:63" x14ac:dyDescent="0.2">
      <c r="A65" s="15" t="s">
        <v>76</v>
      </c>
      <c r="B65" s="19" t="s">
        <v>22</v>
      </c>
      <c r="C65" s="100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2"/>
    </row>
    <row r="66" spans="1:63" x14ac:dyDescent="0.2">
      <c r="A66" s="15"/>
      <c r="B66" s="20" t="s">
        <v>36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71">
        <v>0</v>
      </c>
      <c r="AS66" s="30">
        <v>0</v>
      </c>
      <c r="AT66" s="30">
        <v>0</v>
      </c>
      <c r="AU66" s="30">
        <v>0</v>
      </c>
      <c r="AV66" s="30">
        <v>0</v>
      </c>
      <c r="AW66" s="30">
        <v>0</v>
      </c>
      <c r="AX66" s="30">
        <v>0</v>
      </c>
      <c r="AY66" s="30">
        <v>0</v>
      </c>
      <c r="AZ66" s="30">
        <v>0</v>
      </c>
      <c r="BA66" s="30">
        <v>0</v>
      </c>
      <c r="BB66" s="30">
        <v>0</v>
      </c>
      <c r="BC66" s="30">
        <v>0</v>
      </c>
      <c r="BD66" s="30">
        <v>0</v>
      </c>
      <c r="BE66" s="30">
        <v>0</v>
      </c>
      <c r="BF66" s="30">
        <v>0</v>
      </c>
      <c r="BG66" s="30">
        <v>0</v>
      </c>
      <c r="BH66" s="30">
        <v>0</v>
      </c>
      <c r="BI66" s="30">
        <v>0</v>
      </c>
      <c r="BJ66" s="30">
        <v>0</v>
      </c>
      <c r="BK66" s="33">
        <f>SUM(C66:BJ66)</f>
        <v>0</v>
      </c>
    </row>
    <row r="67" spans="1:63" x14ac:dyDescent="0.2">
      <c r="A67" s="15"/>
      <c r="B67" s="21" t="s">
        <v>83</v>
      </c>
      <c r="C67" s="30">
        <f t="shared" ref="C67:BJ67" si="19">SUM(C66)</f>
        <v>0</v>
      </c>
      <c r="D67" s="30">
        <f t="shared" si="19"/>
        <v>0</v>
      </c>
      <c r="E67" s="30">
        <f t="shared" si="19"/>
        <v>0</v>
      </c>
      <c r="F67" s="30">
        <f t="shared" si="19"/>
        <v>0</v>
      </c>
      <c r="G67" s="30">
        <f t="shared" si="19"/>
        <v>0</v>
      </c>
      <c r="H67" s="30">
        <f t="shared" si="19"/>
        <v>0</v>
      </c>
      <c r="I67" s="30">
        <f t="shared" si="19"/>
        <v>0</v>
      </c>
      <c r="J67" s="30">
        <f t="shared" si="19"/>
        <v>0</v>
      </c>
      <c r="K67" s="30">
        <f t="shared" si="19"/>
        <v>0</v>
      </c>
      <c r="L67" s="30">
        <f t="shared" si="19"/>
        <v>0</v>
      </c>
      <c r="M67" s="30">
        <f t="shared" si="19"/>
        <v>0</v>
      </c>
      <c r="N67" s="30">
        <f t="shared" si="19"/>
        <v>0</v>
      </c>
      <c r="O67" s="30">
        <f t="shared" si="19"/>
        <v>0</v>
      </c>
      <c r="P67" s="30">
        <f t="shared" si="19"/>
        <v>0</v>
      </c>
      <c r="Q67" s="30">
        <f t="shared" si="19"/>
        <v>0</v>
      </c>
      <c r="R67" s="30">
        <f t="shared" si="19"/>
        <v>0</v>
      </c>
      <c r="S67" s="30">
        <f t="shared" si="19"/>
        <v>0</v>
      </c>
      <c r="T67" s="30">
        <f t="shared" si="19"/>
        <v>0</v>
      </c>
      <c r="U67" s="30">
        <f t="shared" si="19"/>
        <v>0</v>
      </c>
      <c r="V67" s="30">
        <f t="shared" si="19"/>
        <v>0</v>
      </c>
      <c r="W67" s="30">
        <f t="shared" si="19"/>
        <v>0</v>
      </c>
      <c r="X67" s="30">
        <f t="shared" si="19"/>
        <v>0</v>
      </c>
      <c r="Y67" s="30">
        <f t="shared" si="19"/>
        <v>0</v>
      </c>
      <c r="Z67" s="30">
        <f t="shared" si="19"/>
        <v>0</v>
      </c>
      <c r="AA67" s="30">
        <f t="shared" si="19"/>
        <v>0</v>
      </c>
      <c r="AB67" s="30">
        <f t="shared" si="19"/>
        <v>0</v>
      </c>
      <c r="AC67" s="30">
        <f t="shared" si="19"/>
        <v>0</v>
      </c>
      <c r="AD67" s="30">
        <f t="shared" si="19"/>
        <v>0</v>
      </c>
      <c r="AE67" s="30">
        <f t="shared" si="19"/>
        <v>0</v>
      </c>
      <c r="AF67" s="30">
        <f t="shared" si="19"/>
        <v>0</v>
      </c>
      <c r="AG67" s="30">
        <f t="shared" si="19"/>
        <v>0</v>
      </c>
      <c r="AH67" s="30">
        <f t="shared" si="19"/>
        <v>0</v>
      </c>
      <c r="AI67" s="30">
        <f t="shared" si="19"/>
        <v>0</v>
      </c>
      <c r="AJ67" s="30">
        <f t="shared" si="19"/>
        <v>0</v>
      </c>
      <c r="AK67" s="30">
        <f t="shared" si="19"/>
        <v>0</v>
      </c>
      <c r="AL67" s="30">
        <f t="shared" si="19"/>
        <v>0</v>
      </c>
      <c r="AM67" s="30">
        <f t="shared" si="19"/>
        <v>0</v>
      </c>
      <c r="AN67" s="30">
        <f t="shared" si="19"/>
        <v>0</v>
      </c>
      <c r="AO67" s="30">
        <f t="shared" si="19"/>
        <v>0</v>
      </c>
      <c r="AP67" s="30">
        <f t="shared" si="19"/>
        <v>0</v>
      </c>
      <c r="AQ67" s="30">
        <f t="shared" si="19"/>
        <v>0</v>
      </c>
      <c r="AR67" s="71">
        <f t="shared" si="19"/>
        <v>0</v>
      </c>
      <c r="AS67" s="30">
        <f t="shared" si="19"/>
        <v>0</v>
      </c>
      <c r="AT67" s="30">
        <f t="shared" si="19"/>
        <v>0</v>
      </c>
      <c r="AU67" s="30">
        <f t="shared" si="19"/>
        <v>0</v>
      </c>
      <c r="AV67" s="30">
        <f t="shared" si="19"/>
        <v>0</v>
      </c>
      <c r="AW67" s="30">
        <f t="shared" si="19"/>
        <v>0</v>
      </c>
      <c r="AX67" s="30">
        <f t="shared" si="19"/>
        <v>0</v>
      </c>
      <c r="AY67" s="30">
        <f t="shared" si="19"/>
        <v>0</v>
      </c>
      <c r="AZ67" s="30">
        <f t="shared" si="19"/>
        <v>0</v>
      </c>
      <c r="BA67" s="30">
        <f t="shared" si="19"/>
        <v>0</v>
      </c>
      <c r="BB67" s="30">
        <f t="shared" si="19"/>
        <v>0</v>
      </c>
      <c r="BC67" s="30">
        <f t="shared" si="19"/>
        <v>0</v>
      </c>
      <c r="BD67" s="30">
        <f t="shared" si="19"/>
        <v>0</v>
      </c>
      <c r="BE67" s="30">
        <f t="shared" si="19"/>
        <v>0</v>
      </c>
      <c r="BF67" s="30">
        <f t="shared" si="19"/>
        <v>0</v>
      </c>
      <c r="BG67" s="30">
        <f t="shared" si="19"/>
        <v>0</v>
      </c>
      <c r="BH67" s="30">
        <f t="shared" si="19"/>
        <v>0</v>
      </c>
      <c r="BI67" s="30">
        <f t="shared" si="19"/>
        <v>0</v>
      </c>
      <c r="BJ67" s="30">
        <f t="shared" si="19"/>
        <v>0</v>
      </c>
      <c r="BK67" s="33">
        <f>SUM(BK66)</f>
        <v>0</v>
      </c>
    </row>
    <row r="68" spans="1:63" ht="4.5" customHeight="1" x14ac:dyDescent="0.2">
      <c r="A68" s="15"/>
      <c r="B68" s="23"/>
      <c r="C68" s="100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2"/>
    </row>
    <row r="69" spans="1:63" x14ac:dyDescent="0.2">
      <c r="A69" s="15"/>
      <c r="B69" s="24" t="s">
        <v>99</v>
      </c>
      <c r="C69" s="38">
        <f>C28+C47+C53+C62+C67</f>
        <v>0</v>
      </c>
      <c r="D69" s="38">
        <f t="shared" ref="D69:BJ69" si="20">D28+D47+D53+D62+D67</f>
        <v>290.56403030251437</v>
      </c>
      <c r="E69" s="38">
        <f t="shared" si="20"/>
        <v>0</v>
      </c>
      <c r="F69" s="38">
        <f t="shared" si="20"/>
        <v>0</v>
      </c>
      <c r="G69" s="38">
        <f t="shared" si="20"/>
        <v>0</v>
      </c>
      <c r="H69" s="63">
        <f t="shared" si="20"/>
        <v>78.552934933549778</v>
      </c>
      <c r="I69" s="63">
        <f t="shared" si="20"/>
        <v>342.94621228215362</v>
      </c>
      <c r="J69" s="63">
        <f t="shared" si="20"/>
        <v>62.853631817772893</v>
      </c>
      <c r="K69" s="63">
        <f t="shared" si="20"/>
        <v>0</v>
      </c>
      <c r="L69" s="63">
        <f t="shared" si="20"/>
        <v>133.99511578405739</v>
      </c>
      <c r="M69" s="38">
        <f t="shared" si="20"/>
        <v>0</v>
      </c>
      <c r="N69" s="38">
        <f t="shared" si="20"/>
        <v>0</v>
      </c>
      <c r="O69" s="38">
        <f t="shared" si="20"/>
        <v>0</v>
      </c>
      <c r="P69" s="38">
        <f t="shared" si="20"/>
        <v>0</v>
      </c>
      <c r="Q69" s="38">
        <f t="shared" si="20"/>
        <v>0</v>
      </c>
      <c r="R69" s="63">
        <f t="shared" si="20"/>
        <v>52.246447390835073</v>
      </c>
      <c r="S69" s="63">
        <f t="shared" si="20"/>
        <v>18.150532013576502</v>
      </c>
      <c r="T69" s="63">
        <f t="shared" si="20"/>
        <v>49.274374021224794</v>
      </c>
      <c r="U69" s="63">
        <f t="shared" si="20"/>
        <v>0</v>
      </c>
      <c r="V69" s="63">
        <f t="shared" si="20"/>
        <v>21.543042843786704</v>
      </c>
      <c r="W69" s="38">
        <f t="shared" si="20"/>
        <v>0</v>
      </c>
      <c r="X69" s="38">
        <f t="shared" si="20"/>
        <v>3.948994580100001E-3</v>
      </c>
      <c r="Y69" s="38">
        <f t="shared" si="20"/>
        <v>0</v>
      </c>
      <c r="Z69" s="38">
        <f t="shared" si="20"/>
        <v>0</v>
      </c>
      <c r="AA69" s="38">
        <f t="shared" si="20"/>
        <v>0</v>
      </c>
      <c r="AB69" s="63">
        <f t="shared" si="20"/>
        <v>531.48900979768393</v>
      </c>
      <c r="AC69" s="63">
        <f t="shared" si="20"/>
        <v>400.77582563609019</v>
      </c>
      <c r="AD69" s="63">
        <f t="shared" si="20"/>
        <v>16.360853690257198</v>
      </c>
      <c r="AE69" s="63">
        <f t="shared" si="20"/>
        <v>0</v>
      </c>
      <c r="AF69" s="63">
        <f t="shared" si="20"/>
        <v>441.12147239532806</v>
      </c>
      <c r="AG69" s="38">
        <f t="shared" si="20"/>
        <v>0</v>
      </c>
      <c r="AH69" s="38">
        <f t="shared" si="20"/>
        <v>0</v>
      </c>
      <c r="AI69" s="38">
        <f t="shared" si="20"/>
        <v>0</v>
      </c>
      <c r="AJ69" s="38">
        <f t="shared" si="20"/>
        <v>0</v>
      </c>
      <c r="AK69" s="38">
        <f t="shared" si="20"/>
        <v>0</v>
      </c>
      <c r="AL69" s="63">
        <f t="shared" si="20"/>
        <v>575.43683670315988</v>
      </c>
      <c r="AM69" s="63">
        <f t="shared" si="20"/>
        <v>88.013519673875621</v>
      </c>
      <c r="AN69" s="63">
        <f t="shared" si="20"/>
        <v>103.42367622199768</v>
      </c>
      <c r="AO69" s="63">
        <f t="shared" si="20"/>
        <v>0</v>
      </c>
      <c r="AP69" s="63">
        <f t="shared" si="20"/>
        <v>245.18619517180861</v>
      </c>
      <c r="AQ69" s="38">
        <f t="shared" si="20"/>
        <v>0</v>
      </c>
      <c r="AR69" s="72">
        <f t="shared" si="20"/>
        <v>40.286976134968256</v>
      </c>
      <c r="AS69" s="38">
        <f t="shared" si="20"/>
        <v>0</v>
      </c>
      <c r="AT69" s="38">
        <f t="shared" si="20"/>
        <v>0</v>
      </c>
      <c r="AU69" s="38">
        <f t="shared" si="20"/>
        <v>0</v>
      </c>
      <c r="AV69" s="63">
        <f t="shared" si="20"/>
        <v>569.42346148371701</v>
      </c>
      <c r="AW69" s="63">
        <f t="shared" si="20"/>
        <v>102.460471607019</v>
      </c>
      <c r="AX69" s="63">
        <f t="shared" si="20"/>
        <v>3.9840074297096</v>
      </c>
      <c r="AY69" s="63">
        <f t="shared" si="20"/>
        <v>0</v>
      </c>
      <c r="AZ69" s="63">
        <f t="shared" si="20"/>
        <v>273.97216375146837</v>
      </c>
      <c r="BA69" s="38">
        <f t="shared" si="20"/>
        <v>0</v>
      </c>
      <c r="BB69" s="38">
        <f t="shared" si="20"/>
        <v>0</v>
      </c>
      <c r="BC69" s="38">
        <f t="shared" si="20"/>
        <v>0</v>
      </c>
      <c r="BD69" s="38">
        <f t="shared" si="20"/>
        <v>0</v>
      </c>
      <c r="BE69" s="38">
        <f t="shared" si="20"/>
        <v>0</v>
      </c>
      <c r="BF69" s="38">
        <f t="shared" si="20"/>
        <v>153.22241816814039</v>
      </c>
      <c r="BG69" s="38">
        <f t="shared" si="20"/>
        <v>10.295446281119201</v>
      </c>
      <c r="BH69" s="38">
        <f t="shared" si="20"/>
        <v>6.9617994282254001</v>
      </c>
      <c r="BI69" s="38">
        <f t="shared" si="20"/>
        <v>0</v>
      </c>
      <c r="BJ69" s="38">
        <f t="shared" si="20"/>
        <v>40.217868156133399</v>
      </c>
      <c r="BK69" s="38">
        <f>BK28+BK47+BK53+BK62+BK67</f>
        <v>4652.7622721147536</v>
      </c>
    </row>
    <row r="70" spans="1:63" ht="4.5" customHeight="1" x14ac:dyDescent="0.2">
      <c r="A70" s="15"/>
      <c r="B70" s="24"/>
      <c r="C70" s="114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15"/>
    </row>
    <row r="71" spans="1:63" ht="14.25" customHeight="1" x14ac:dyDescent="0.3">
      <c r="A71" s="15" t="s">
        <v>5</v>
      </c>
      <c r="B71" s="25" t="s">
        <v>24</v>
      </c>
      <c r="C71" s="114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15"/>
    </row>
    <row r="72" spans="1:63" x14ac:dyDescent="0.2">
      <c r="A72" s="15"/>
      <c r="B72" s="28" t="s">
        <v>111</v>
      </c>
      <c r="C72" s="34">
        <v>0</v>
      </c>
      <c r="D72" s="34">
        <v>0.7990319110645</v>
      </c>
      <c r="E72" s="34">
        <v>0</v>
      </c>
      <c r="F72" s="34">
        <v>0</v>
      </c>
      <c r="G72" s="34">
        <v>0</v>
      </c>
      <c r="H72" s="34">
        <v>2.207933663541501</v>
      </c>
      <c r="I72" s="34">
        <v>0.12534750290310001</v>
      </c>
      <c r="J72" s="34">
        <v>0</v>
      </c>
      <c r="K72" s="34">
        <v>0</v>
      </c>
      <c r="L72" s="34">
        <v>0.78630674019320002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1.6982090242111014</v>
      </c>
      <c r="S72" s="34">
        <v>2.6928765482999999E-3</v>
      </c>
      <c r="T72" s="34">
        <v>0</v>
      </c>
      <c r="U72" s="34">
        <v>0</v>
      </c>
      <c r="V72" s="34">
        <v>0.17501215554819999</v>
      </c>
      <c r="W72" s="34">
        <v>0</v>
      </c>
      <c r="X72" s="34">
        <v>0</v>
      </c>
      <c r="Y72" s="34">
        <v>0</v>
      </c>
      <c r="Z72" s="34">
        <v>0</v>
      </c>
      <c r="AA72" s="34">
        <v>0</v>
      </c>
      <c r="AB72" s="34">
        <v>12.49149418299487</v>
      </c>
      <c r="AC72" s="34">
        <v>0.21481956880590009</v>
      </c>
      <c r="AD72" s="34">
        <v>0</v>
      </c>
      <c r="AE72" s="34">
        <v>0</v>
      </c>
      <c r="AF72" s="34">
        <v>2.6486851716422009</v>
      </c>
      <c r="AG72" s="34">
        <v>0</v>
      </c>
      <c r="AH72" s="34">
        <v>0</v>
      </c>
      <c r="AI72" s="34">
        <v>0</v>
      </c>
      <c r="AJ72" s="34">
        <v>0</v>
      </c>
      <c r="AK72" s="34">
        <v>0</v>
      </c>
      <c r="AL72" s="34">
        <v>9.1061983825519963</v>
      </c>
      <c r="AM72" s="34">
        <v>0.12585195016109998</v>
      </c>
      <c r="AN72" s="34">
        <v>0</v>
      </c>
      <c r="AO72" s="34">
        <v>0</v>
      </c>
      <c r="AP72" s="34">
        <v>0.63347261383780007</v>
      </c>
      <c r="AQ72" s="34">
        <v>0</v>
      </c>
      <c r="AR72" s="65">
        <v>0</v>
      </c>
      <c r="AS72" s="34">
        <v>0</v>
      </c>
      <c r="AT72" s="34">
        <v>0</v>
      </c>
      <c r="AU72" s="34">
        <v>0</v>
      </c>
      <c r="AV72" s="34">
        <v>5.0323327017526012</v>
      </c>
      <c r="AW72" s="34">
        <v>0.14954146912870001</v>
      </c>
      <c r="AX72" s="34">
        <v>0</v>
      </c>
      <c r="AY72" s="34">
        <v>0</v>
      </c>
      <c r="AZ72" s="34">
        <v>1.4284033386762003</v>
      </c>
      <c r="BA72" s="34">
        <v>0</v>
      </c>
      <c r="BB72" s="34">
        <v>0</v>
      </c>
      <c r="BC72" s="34">
        <v>0</v>
      </c>
      <c r="BD72" s="34">
        <v>0</v>
      </c>
      <c r="BE72" s="34">
        <v>0</v>
      </c>
      <c r="BF72" s="34">
        <v>2.0222231998381979</v>
      </c>
      <c r="BG72" s="34">
        <v>4.0118206064399996E-2</v>
      </c>
      <c r="BH72" s="34">
        <v>0</v>
      </c>
      <c r="BI72" s="34">
        <v>0</v>
      </c>
      <c r="BJ72" s="34">
        <v>5.2395006870899999E-2</v>
      </c>
      <c r="BK72" s="33">
        <f>SUM(C72:BJ72)</f>
        <v>39.740069666334762</v>
      </c>
    </row>
    <row r="73" spans="1:63" ht="13.5" thickBot="1" x14ac:dyDescent="0.25">
      <c r="A73" s="26"/>
      <c r="B73" s="21" t="s">
        <v>83</v>
      </c>
      <c r="C73" s="30">
        <f t="shared" ref="C73:BJ73" si="21">SUM(C72)</f>
        <v>0</v>
      </c>
      <c r="D73" s="30">
        <f t="shared" si="21"/>
        <v>0.7990319110645</v>
      </c>
      <c r="E73" s="30">
        <f t="shared" si="21"/>
        <v>0</v>
      </c>
      <c r="F73" s="30">
        <f t="shared" si="21"/>
        <v>0</v>
      </c>
      <c r="G73" s="30">
        <f t="shared" si="21"/>
        <v>0</v>
      </c>
      <c r="H73" s="62">
        <f t="shared" si="21"/>
        <v>2.207933663541501</v>
      </c>
      <c r="I73" s="62">
        <f t="shared" si="21"/>
        <v>0.12534750290310001</v>
      </c>
      <c r="J73" s="62">
        <f t="shared" si="21"/>
        <v>0</v>
      </c>
      <c r="K73" s="62">
        <f t="shared" si="21"/>
        <v>0</v>
      </c>
      <c r="L73" s="62">
        <f t="shared" si="21"/>
        <v>0.78630674019320002</v>
      </c>
      <c r="M73" s="30">
        <f t="shared" si="21"/>
        <v>0</v>
      </c>
      <c r="N73" s="30">
        <f t="shared" si="21"/>
        <v>0</v>
      </c>
      <c r="O73" s="30">
        <f t="shared" si="21"/>
        <v>0</v>
      </c>
      <c r="P73" s="30">
        <f t="shared" si="21"/>
        <v>0</v>
      </c>
      <c r="Q73" s="30">
        <f t="shared" si="21"/>
        <v>0</v>
      </c>
      <c r="R73" s="62">
        <f t="shared" si="21"/>
        <v>1.6982090242111014</v>
      </c>
      <c r="S73" s="62">
        <f t="shared" si="21"/>
        <v>2.6928765482999999E-3</v>
      </c>
      <c r="T73" s="62">
        <f t="shared" si="21"/>
        <v>0</v>
      </c>
      <c r="U73" s="62">
        <f t="shared" si="21"/>
        <v>0</v>
      </c>
      <c r="V73" s="62">
        <f t="shared" si="21"/>
        <v>0.17501215554819999</v>
      </c>
      <c r="W73" s="30">
        <f t="shared" si="21"/>
        <v>0</v>
      </c>
      <c r="X73" s="30">
        <f t="shared" si="21"/>
        <v>0</v>
      </c>
      <c r="Y73" s="30">
        <f t="shared" si="21"/>
        <v>0</v>
      </c>
      <c r="Z73" s="30">
        <f t="shared" si="21"/>
        <v>0</v>
      </c>
      <c r="AA73" s="30">
        <f t="shared" si="21"/>
        <v>0</v>
      </c>
      <c r="AB73" s="62">
        <f t="shared" si="21"/>
        <v>12.49149418299487</v>
      </c>
      <c r="AC73" s="62">
        <f t="shared" si="21"/>
        <v>0.21481956880590009</v>
      </c>
      <c r="AD73" s="62">
        <f t="shared" si="21"/>
        <v>0</v>
      </c>
      <c r="AE73" s="62">
        <f t="shared" si="21"/>
        <v>0</v>
      </c>
      <c r="AF73" s="62">
        <f t="shared" si="21"/>
        <v>2.6486851716422009</v>
      </c>
      <c r="AG73" s="30">
        <f t="shared" si="21"/>
        <v>0</v>
      </c>
      <c r="AH73" s="30">
        <f t="shared" si="21"/>
        <v>0</v>
      </c>
      <c r="AI73" s="30">
        <f t="shared" si="21"/>
        <v>0</v>
      </c>
      <c r="AJ73" s="30">
        <f t="shared" si="21"/>
        <v>0</v>
      </c>
      <c r="AK73" s="30">
        <f t="shared" si="21"/>
        <v>0</v>
      </c>
      <c r="AL73" s="62">
        <f t="shared" si="21"/>
        <v>9.1061983825519963</v>
      </c>
      <c r="AM73" s="62">
        <f t="shared" si="21"/>
        <v>0.12585195016109998</v>
      </c>
      <c r="AN73" s="62">
        <f t="shared" si="21"/>
        <v>0</v>
      </c>
      <c r="AO73" s="62">
        <f t="shared" si="21"/>
        <v>0</v>
      </c>
      <c r="AP73" s="62">
        <f t="shared" si="21"/>
        <v>0.63347261383780007</v>
      </c>
      <c r="AQ73" s="30">
        <f t="shared" si="21"/>
        <v>0</v>
      </c>
      <c r="AR73" s="71">
        <f t="shared" si="21"/>
        <v>0</v>
      </c>
      <c r="AS73" s="30">
        <f t="shared" si="21"/>
        <v>0</v>
      </c>
      <c r="AT73" s="30">
        <f t="shared" si="21"/>
        <v>0</v>
      </c>
      <c r="AU73" s="30">
        <f t="shared" si="21"/>
        <v>0</v>
      </c>
      <c r="AV73" s="62">
        <f t="shared" si="21"/>
        <v>5.0323327017526012</v>
      </c>
      <c r="AW73" s="62">
        <f t="shared" si="21"/>
        <v>0.14954146912870001</v>
      </c>
      <c r="AX73" s="62">
        <f t="shared" si="21"/>
        <v>0</v>
      </c>
      <c r="AY73" s="62">
        <f t="shared" si="21"/>
        <v>0</v>
      </c>
      <c r="AZ73" s="62">
        <f t="shared" si="21"/>
        <v>1.4284033386762003</v>
      </c>
      <c r="BA73" s="30">
        <f t="shared" si="21"/>
        <v>0</v>
      </c>
      <c r="BB73" s="30">
        <f t="shared" si="21"/>
        <v>0</v>
      </c>
      <c r="BC73" s="30">
        <f t="shared" si="21"/>
        <v>0</v>
      </c>
      <c r="BD73" s="30">
        <f t="shared" si="21"/>
        <v>0</v>
      </c>
      <c r="BE73" s="30">
        <f t="shared" si="21"/>
        <v>0</v>
      </c>
      <c r="BF73" s="62">
        <f t="shared" si="21"/>
        <v>2.0222231998381979</v>
      </c>
      <c r="BG73" s="62">
        <f t="shared" si="21"/>
        <v>4.0118206064399996E-2</v>
      </c>
      <c r="BH73" s="62">
        <f t="shared" si="21"/>
        <v>0</v>
      </c>
      <c r="BI73" s="62">
        <f t="shared" si="21"/>
        <v>0</v>
      </c>
      <c r="BJ73" s="62">
        <f t="shared" si="21"/>
        <v>5.2395006870899999E-2</v>
      </c>
      <c r="BK73" s="64">
        <f>SUM(BK72)</f>
        <v>39.740069666334762</v>
      </c>
    </row>
    <row r="74" spans="1:63" x14ac:dyDescent="0.2">
      <c r="A74" s="4"/>
      <c r="B74" s="17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75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</row>
    <row r="75" spans="1:63" x14ac:dyDescent="0.2">
      <c r="A75" s="4"/>
      <c r="B75" s="17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75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</row>
    <row r="76" spans="1:63" x14ac:dyDescent="0.2">
      <c r="A76" s="4"/>
      <c r="B76" s="17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87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43"/>
    </row>
    <row r="77" spans="1:63" x14ac:dyDescent="0.2">
      <c r="A77" s="4"/>
      <c r="B77" s="17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75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</row>
    <row r="78" spans="1:63" x14ac:dyDescent="0.2">
      <c r="A78" s="4"/>
      <c r="B78" s="17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75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</row>
    <row r="79" spans="1:63" x14ac:dyDescent="0.2">
      <c r="A79" s="4"/>
      <c r="B79" s="17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43"/>
    </row>
    <row r="80" spans="1:63" x14ac:dyDescent="0.2">
      <c r="A80" s="4"/>
      <c r="B80" s="4" t="s">
        <v>121</v>
      </c>
      <c r="D80" s="36"/>
      <c r="L80" s="16" t="s">
        <v>37</v>
      </c>
      <c r="BK80" s="36"/>
    </row>
    <row r="81" spans="1:63" x14ac:dyDescent="0.2">
      <c r="A81" s="4"/>
      <c r="B81" s="4" t="s">
        <v>122</v>
      </c>
      <c r="D81" s="36"/>
      <c r="L81" s="4" t="s">
        <v>29</v>
      </c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</row>
    <row r="82" spans="1:63" x14ac:dyDescent="0.2">
      <c r="L82" s="4" t="s">
        <v>30</v>
      </c>
      <c r="BK82" s="43"/>
    </row>
    <row r="83" spans="1:63" x14ac:dyDescent="0.2">
      <c r="B83" s="4" t="s">
        <v>32</v>
      </c>
      <c r="L83" s="4" t="s">
        <v>98</v>
      </c>
      <c r="BK83" s="43"/>
    </row>
    <row r="84" spans="1:63" x14ac:dyDescent="0.2">
      <c r="B84" s="4" t="s">
        <v>33</v>
      </c>
      <c r="L84" s="4" t="s">
        <v>100</v>
      </c>
      <c r="BK84" s="43"/>
    </row>
    <row r="85" spans="1:63" x14ac:dyDescent="0.2">
      <c r="B85" s="4"/>
      <c r="L85" s="4" t="s">
        <v>31</v>
      </c>
      <c r="BK85" s="43"/>
    </row>
    <row r="86" spans="1:63" x14ac:dyDescent="0.2">
      <c r="BK86" s="43"/>
    </row>
    <row r="87" spans="1:63" x14ac:dyDescent="0.2">
      <c r="BK87" s="37"/>
    </row>
    <row r="88" spans="1:63" x14ac:dyDescent="0.2">
      <c r="BK88" s="43"/>
    </row>
    <row r="93" spans="1:63" x14ac:dyDescent="0.2">
      <c r="B93" s="4"/>
    </row>
  </sheetData>
  <mergeCells count="49">
    <mergeCell ref="A1:A5"/>
    <mergeCell ref="C71:BK71"/>
    <mergeCell ref="C55:BK55"/>
    <mergeCell ref="C56:BK56"/>
    <mergeCell ref="C59:BK59"/>
    <mergeCell ref="C63:BK63"/>
    <mergeCell ref="C64:BK64"/>
    <mergeCell ref="C65:BK65"/>
    <mergeCell ref="C68:BK68"/>
    <mergeCell ref="C70:BK70"/>
    <mergeCell ref="C54:BK54"/>
    <mergeCell ref="C10:BK10"/>
    <mergeCell ref="C13:BK13"/>
    <mergeCell ref="C16:BK16"/>
    <mergeCell ref="C19:BK19"/>
    <mergeCell ref="C22:BK22"/>
    <mergeCell ref="C50:BK50"/>
    <mergeCell ref="C49:BK49"/>
    <mergeCell ref="C48:BK48"/>
    <mergeCell ref="C34:BK34"/>
    <mergeCell ref="C31:BK31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  <ignoredErrors>
    <ignoredError sqref="C58:BK58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49"/>
  <sheetViews>
    <sheetView topLeftCell="A4" workbookViewId="0">
      <selection activeCell="A4" sqref="A4"/>
    </sheetView>
  </sheetViews>
  <sheetFormatPr defaultRowHeight="12.75" x14ac:dyDescent="0.2"/>
  <cols>
    <col min="1" max="1" width="2.28515625" style="46" customWidth="1"/>
    <col min="2" max="2" width="6.42578125" style="46" customWidth="1"/>
    <col min="3" max="3" width="25.28515625" style="46" bestFit="1" customWidth="1"/>
    <col min="4" max="6" width="18.28515625" style="46" bestFit="1" customWidth="1"/>
    <col min="7" max="7" width="17.28515625" style="46" bestFit="1" customWidth="1"/>
    <col min="8" max="8" width="19.85546875" style="46" bestFit="1" customWidth="1"/>
    <col min="9" max="9" width="15.85546875" style="46" bestFit="1" customWidth="1"/>
    <col min="10" max="10" width="17" style="46" bestFit="1" customWidth="1"/>
    <col min="11" max="12" width="19.85546875" style="46" bestFit="1" customWidth="1"/>
    <col min="13" max="14" width="9.140625" style="46"/>
    <col min="15" max="15" width="12.85546875" style="46" bestFit="1" customWidth="1"/>
    <col min="16" max="16384" width="9.140625" style="46"/>
  </cols>
  <sheetData>
    <row r="1" spans="2:12" hidden="1" x14ac:dyDescent="0.2"/>
    <row r="2" spans="2:12" ht="17.25" hidden="1" customHeight="1" x14ac:dyDescent="0.2">
      <c r="B2" s="116" t="s">
        <v>128</v>
      </c>
      <c r="C2" s="117"/>
      <c r="D2" s="117"/>
      <c r="E2" s="117"/>
      <c r="F2" s="117"/>
      <c r="G2" s="117"/>
      <c r="H2" s="117"/>
      <c r="I2" s="117"/>
      <c r="J2" s="117"/>
      <c r="K2" s="117"/>
      <c r="L2" s="118"/>
    </row>
    <row r="3" spans="2:12" ht="17.25" hidden="1" customHeight="1" x14ac:dyDescent="0.2">
      <c r="B3" s="116" t="s">
        <v>112</v>
      </c>
      <c r="C3" s="117"/>
      <c r="D3" s="117"/>
      <c r="E3" s="117"/>
      <c r="F3" s="117"/>
      <c r="G3" s="117"/>
      <c r="H3" s="117"/>
      <c r="I3" s="117"/>
      <c r="J3" s="117"/>
      <c r="K3" s="117"/>
      <c r="L3" s="118"/>
    </row>
    <row r="4" spans="2:12" ht="30" x14ac:dyDescent="0.2">
      <c r="B4" s="45" t="s">
        <v>75</v>
      </c>
      <c r="C4" s="47" t="s">
        <v>38</v>
      </c>
      <c r="D4" s="47" t="s">
        <v>87</v>
      </c>
      <c r="E4" s="47" t="s">
        <v>88</v>
      </c>
      <c r="F4" s="47" t="s">
        <v>7</v>
      </c>
      <c r="G4" s="47" t="s">
        <v>8</v>
      </c>
      <c r="H4" s="47" t="s">
        <v>21</v>
      </c>
      <c r="I4" s="47" t="s">
        <v>94</v>
      </c>
      <c r="J4" s="47" t="s">
        <v>95</v>
      </c>
      <c r="K4" s="47" t="s">
        <v>74</v>
      </c>
      <c r="L4" s="47" t="s">
        <v>96</v>
      </c>
    </row>
    <row r="5" spans="2:12" x14ac:dyDescent="0.2">
      <c r="B5" s="48">
        <v>1</v>
      </c>
      <c r="C5" s="49" t="s">
        <v>39</v>
      </c>
      <c r="D5" s="50">
        <v>0</v>
      </c>
      <c r="E5" s="50">
        <v>0</v>
      </c>
      <c r="F5" s="50">
        <v>0.26575274603110005</v>
      </c>
      <c r="G5" s="50">
        <v>9.3092996772999991E-3</v>
      </c>
      <c r="H5" s="50">
        <v>0</v>
      </c>
      <c r="I5" s="59">
        <v>0</v>
      </c>
      <c r="J5" s="51">
        <v>0</v>
      </c>
      <c r="K5" s="51">
        <v>0.27506204570840004</v>
      </c>
      <c r="L5" s="50">
        <v>1.5117396769999999E-4</v>
      </c>
    </row>
    <row r="6" spans="2:12" x14ac:dyDescent="0.2">
      <c r="B6" s="48">
        <v>2</v>
      </c>
      <c r="C6" s="52" t="s">
        <v>40</v>
      </c>
      <c r="D6" s="50">
        <v>0.93106799980319999</v>
      </c>
      <c r="E6" s="50">
        <v>0.99538703047870003</v>
      </c>
      <c r="F6" s="50">
        <v>31.923448354348853</v>
      </c>
      <c r="G6" s="50">
        <v>1.9838415245312004</v>
      </c>
      <c r="H6" s="50">
        <v>0</v>
      </c>
      <c r="I6" s="59">
        <v>0.48499999999999999</v>
      </c>
      <c r="J6" s="51">
        <v>0</v>
      </c>
      <c r="K6" s="51">
        <v>36.31874490916195</v>
      </c>
      <c r="L6" s="50">
        <v>0.34734057902380011</v>
      </c>
    </row>
    <row r="7" spans="2:12" x14ac:dyDescent="0.2">
      <c r="B7" s="48">
        <v>3</v>
      </c>
      <c r="C7" s="49" t="s">
        <v>41</v>
      </c>
      <c r="D7" s="50">
        <v>0</v>
      </c>
      <c r="E7" s="50">
        <v>0</v>
      </c>
      <c r="F7" s="50">
        <v>0.95254870622300025</v>
      </c>
      <c r="G7" s="50">
        <v>1.3881804032199999E-2</v>
      </c>
      <c r="H7" s="50">
        <v>0</v>
      </c>
      <c r="I7" s="59">
        <v>4.4999999999999997E-3</v>
      </c>
      <c r="J7" s="51">
        <v>0</v>
      </c>
      <c r="K7" s="51">
        <v>0.97093051025520016</v>
      </c>
      <c r="L7" s="50">
        <v>7.5825432451299996E-2</v>
      </c>
    </row>
    <row r="8" spans="2:12" x14ac:dyDescent="0.2">
      <c r="B8" s="48">
        <v>4</v>
      </c>
      <c r="C8" s="52" t="s">
        <v>42</v>
      </c>
      <c r="D8" s="50">
        <v>3.5828398262554995</v>
      </c>
      <c r="E8" s="50">
        <v>1.2846196785789001</v>
      </c>
      <c r="F8" s="50">
        <v>17.723503601034288</v>
      </c>
      <c r="G8" s="50">
        <v>3.1527711335120001</v>
      </c>
      <c r="H8" s="50">
        <v>0</v>
      </c>
      <c r="I8" s="59">
        <v>0.22249999999999998</v>
      </c>
      <c r="J8" s="51">
        <v>0</v>
      </c>
      <c r="K8" s="51">
        <v>25.96623423938069</v>
      </c>
      <c r="L8" s="50">
        <v>0.51198554695999998</v>
      </c>
    </row>
    <row r="9" spans="2:12" x14ac:dyDescent="0.2">
      <c r="B9" s="48">
        <v>5</v>
      </c>
      <c r="C9" s="52" t="s">
        <v>43</v>
      </c>
      <c r="D9" s="50">
        <v>0.6747611908029002</v>
      </c>
      <c r="E9" s="50">
        <v>1.0346784518352004</v>
      </c>
      <c r="F9" s="50">
        <v>52.45598337391862</v>
      </c>
      <c r="G9" s="50">
        <v>5.9009889740330053</v>
      </c>
      <c r="H9" s="50">
        <v>0</v>
      </c>
      <c r="I9" s="59">
        <v>1.2208000000000001</v>
      </c>
      <c r="J9" s="51">
        <v>0</v>
      </c>
      <c r="K9" s="51">
        <v>61.287211990589725</v>
      </c>
      <c r="L9" s="50">
        <v>0.79397954498790024</v>
      </c>
    </row>
    <row r="10" spans="2:12" x14ac:dyDescent="0.2">
      <c r="B10" s="48">
        <v>6</v>
      </c>
      <c r="C10" s="52" t="s">
        <v>44</v>
      </c>
      <c r="D10" s="50">
        <v>0.47529008658020006</v>
      </c>
      <c r="E10" s="50">
        <v>1.8251522799660997</v>
      </c>
      <c r="F10" s="50">
        <v>19.510938926508118</v>
      </c>
      <c r="G10" s="50">
        <v>1.7310198169007001</v>
      </c>
      <c r="H10" s="50">
        <v>0</v>
      </c>
      <c r="I10" s="59">
        <v>0.2</v>
      </c>
      <c r="J10" s="51">
        <v>0</v>
      </c>
      <c r="K10" s="51">
        <v>23.742401109955118</v>
      </c>
      <c r="L10" s="50">
        <v>0.2994547558350999</v>
      </c>
    </row>
    <row r="11" spans="2:12" x14ac:dyDescent="0.2">
      <c r="B11" s="48">
        <v>7</v>
      </c>
      <c r="C11" s="52" t="s">
        <v>45</v>
      </c>
      <c r="D11" s="50">
        <v>37.154542174834489</v>
      </c>
      <c r="E11" s="50">
        <v>9.1350127912826036</v>
      </c>
      <c r="F11" s="50">
        <v>42.095872544464427</v>
      </c>
      <c r="G11" s="50">
        <v>7.227026709296001</v>
      </c>
      <c r="H11" s="50">
        <v>0</v>
      </c>
      <c r="I11" s="59">
        <v>0</v>
      </c>
      <c r="J11" s="51">
        <v>0</v>
      </c>
      <c r="K11" s="51">
        <v>95.61245421987752</v>
      </c>
      <c r="L11" s="50">
        <v>0.42238040247539982</v>
      </c>
    </row>
    <row r="12" spans="2:12" x14ac:dyDescent="0.2">
      <c r="B12" s="48">
        <v>8</v>
      </c>
      <c r="C12" s="74" t="s">
        <v>46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9">
        <v>0</v>
      </c>
      <c r="J12" s="51">
        <v>0</v>
      </c>
      <c r="K12" s="51">
        <v>0</v>
      </c>
      <c r="L12" s="50">
        <v>0</v>
      </c>
    </row>
    <row r="13" spans="2:12" x14ac:dyDescent="0.2">
      <c r="B13" s="48">
        <v>9</v>
      </c>
      <c r="C13" s="74" t="s">
        <v>47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9">
        <v>0</v>
      </c>
      <c r="J13" s="51">
        <v>0</v>
      </c>
      <c r="K13" s="51">
        <v>0</v>
      </c>
      <c r="L13" s="50">
        <v>0</v>
      </c>
    </row>
    <row r="14" spans="2:12" x14ac:dyDescent="0.2">
      <c r="B14" s="48">
        <v>10</v>
      </c>
      <c r="C14" s="52" t="s">
        <v>48</v>
      </c>
      <c r="D14" s="50">
        <v>0.12225617306400001</v>
      </c>
      <c r="E14" s="50">
        <v>0.70583498845070003</v>
      </c>
      <c r="F14" s="50">
        <v>11.1320076897709</v>
      </c>
      <c r="G14" s="50">
        <v>1.4723409121572006</v>
      </c>
      <c r="H14" s="50">
        <v>0</v>
      </c>
      <c r="I14" s="59">
        <v>0.1076</v>
      </c>
      <c r="J14" s="51">
        <v>0</v>
      </c>
      <c r="K14" s="51">
        <v>13.540039763442801</v>
      </c>
      <c r="L14" s="50">
        <v>0.39208123193240013</v>
      </c>
    </row>
    <row r="15" spans="2:12" x14ac:dyDescent="0.2">
      <c r="B15" s="48">
        <v>11</v>
      </c>
      <c r="C15" s="52" t="s">
        <v>49</v>
      </c>
      <c r="D15" s="50">
        <v>158.02566651176193</v>
      </c>
      <c r="E15" s="50">
        <v>66.257297786602081</v>
      </c>
      <c r="F15" s="50">
        <v>109.1462888160567</v>
      </c>
      <c r="G15" s="50">
        <v>12.401504111461721</v>
      </c>
      <c r="H15" s="50">
        <v>0</v>
      </c>
      <c r="I15" s="59">
        <v>1.0969</v>
      </c>
      <c r="J15" s="51">
        <v>0</v>
      </c>
      <c r="K15" s="51">
        <v>346.92765722588246</v>
      </c>
      <c r="L15" s="50">
        <v>1.8865061807843988</v>
      </c>
    </row>
    <row r="16" spans="2:12" x14ac:dyDescent="0.2">
      <c r="B16" s="48">
        <v>12</v>
      </c>
      <c r="C16" s="52" t="s">
        <v>50</v>
      </c>
      <c r="D16" s="50">
        <v>26.000368196509697</v>
      </c>
      <c r="E16" s="50">
        <v>8.4943290197064005</v>
      </c>
      <c r="F16" s="50">
        <v>52.125328468062868</v>
      </c>
      <c r="G16" s="50">
        <v>3.9575031162394034</v>
      </c>
      <c r="H16" s="50">
        <v>0</v>
      </c>
      <c r="I16" s="59">
        <v>0.62999999999999989</v>
      </c>
      <c r="J16" s="51">
        <v>0</v>
      </c>
      <c r="K16" s="51">
        <v>91.207528800518375</v>
      </c>
      <c r="L16" s="50">
        <v>1.0718477405040996</v>
      </c>
    </row>
    <row r="17" spans="2:12" x14ac:dyDescent="0.2">
      <c r="B17" s="48">
        <v>13</v>
      </c>
      <c r="C17" s="52" t="s">
        <v>51</v>
      </c>
      <c r="D17" s="50">
        <v>0.38407580545030007</v>
      </c>
      <c r="E17" s="50">
        <v>0.30276690306370002</v>
      </c>
      <c r="F17" s="50">
        <v>20.750749033100085</v>
      </c>
      <c r="G17" s="50">
        <v>1.0399966583521003</v>
      </c>
      <c r="H17" s="50">
        <v>0</v>
      </c>
      <c r="I17" s="59">
        <v>6.5600000000000006E-2</v>
      </c>
      <c r="J17" s="51">
        <v>0</v>
      </c>
      <c r="K17" s="51">
        <v>22.543188399966187</v>
      </c>
      <c r="L17" s="50">
        <v>0.33488051612469999</v>
      </c>
    </row>
    <row r="18" spans="2:12" x14ac:dyDescent="0.2">
      <c r="B18" s="48">
        <v>14</v>
      </c>
      <c r="C18" s="52" t="s">
        <v>52</v>
      </c>
      <c r="D18" s="50">
        <v>7.5706263612500005E-2</v>
      </c>
      <c r="E18" s="50">
        <v>0.48832324812780009</v>
      </c>
      <c r="F18" s="50">
        <v>11.621130641337698</v>
      </c>
      <c r="G18" s="50">
        <v>0.81734768812630032</v>
      </c>
      <c r="H18" s="50">
        <v>0</v>
      </c>
      <c r="I18" s="59">
        <v>1.44E-2</v>
      </c>
      <c r="J18" s="51">
        <v>0</v>
      </c>
      <c r="K18" s="51">
        <v>13.016907841204299</v>
      </c>
      <c r="L18" s="50">
        <v>3.4689840966399994E-2</v>
      </c>
    </row>
    <row r="19" spans="2:12" x14ac:dyDescent="0.2">
      <c r="B19" s="48">
        <v>15</v>
      </c>
      <c r="C19" s="52" t="s">
        <v>53</v>
      </c>
      <c r="D19" s="50">
        <v>0.88950445702869974</v>
      </c>
      <c r="E19" s="50">
        <v>0.37564856557809989</v>
      </c>
      <c r="F19" s="50">
        <v>41.567262401177416</v>
      </c>
      <c r="G19" s="50">
        <v>2.8013708821447998</v>
      </c>
      <c r="H19" s="50">
        <v>0</v>
      </c>
      <c r="I19" s="59">
        <v>2.7E-2</v>
      </c>
      <c r="J19" s="51">
        <v>0</v>
      </c>
      <c r="K19" s="51">
        <v>45.660786305929015</v>
      </c>
      <c r="L19" s="50">
        <v>0.43910895950680023</v>
      </c>
    </row>
    <row r="20" spans="2:12" x14ac:dyDescent="0.2">
      <c r="B20" s="48">
        <v>16</v>
      </c>
      <c r="C20" s="52" t="s">
        <v>54</v>
      </c>
      <c r="D20" s="50">
        <v>92.086713927981251</v>
      </c>
      <c r="E20" s="50">
        <v>64.668305947399887</v>
      </c>
      <c r="F20" s="50">
        <v>230.86320257414113</v>
      </c>
      <c r="G20" s="50">
        <v>11.938379826696623</v>
      </c>
      <c r="H20" s="50">
        <v>0</v>
      </c>
      <c r="I20" s="59">
        <v>3.1094999999999997</v>
      </c>
      <c r="J20" s="51">
        <v>0</v>
      </c>
      <c r="K20" s="51">
        <v>402.66610227621891</v>
      </c>
      <c r="L20" s="50">
        <v>2.7056906582971982</v>
      </c>
    </row>
    <row r="21" spans="2:12" x14ac:dyDescent="0.2">
      <c r="B21" s="48">
        <v>17</v>
      </c>
      <c r="C21" s="52" t="s">
        <v>55</v>
      </c>
      <c r="D21" s="50">
        <v>13.085080617478397</v>
      </c>
      <c r="E21" s="50">
        <v>29.255827270448197</v>
      </c>
      <c r="F21" s="50">
        <v>50.64995670779706</v>
      </c>
      <c r="G21" s="50">
        <v>5.09115589969071</v>
      </c>
      <c r="H21" s="50">
        <v>0</v>
      </c>
      <c r="I21" s="59">
        <v>0.70030000000000003</v>
      </c>
      <c r="J21" s="51">
        <v>0</v>
      </c>
      <c r="K21" s="51">
        <v>98.782320495414353</v>
      </c>
      <c r="L21" s="50">
        <v>0.68404190382469932</v>
      </c>
    </row>
    <row r="22" spans="2:12" x14ac:dyDescent="0.2">
      <c r="B22" s="48">
        <v>18</v>
      </c>
      <c r="C22" s="74" t="s">
        <v>56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9">
        <v>0</v>
      </c>
      <c r="J22" s="51">
        <v>0</v>
      </c>
      <c r="K22" s="51">
        <v>0</v>
      </c>
      <c r="L22" s="50">
        <v>0</v>
      </c>
    </row>
    <row r="23" spans="2:12" x14ac:dyDescent="0.2">
      <c r="B23" s="48">
        <v>19</v>
      </c>
      <c r="C23" s="52" t="s">
        <v>57</v>
      </c>
      <c r="D23" s="50">
        <v>6.9892049356025021</v>
      </c>
      <c r="E23" s="50">
        <v>15.733717992598102</v>
      </c>
      <c r="F23" s="50">
        <v>107.87317638696027</v>
      </c>
      <c r="G23" s="50">
        <v>13.605139148357692</v>
      </c>
      <c r="H23" s="50">
        <v>0</v>
      </c>
      <c r="I23" s="59">
        <v>1.7932999999999999</v>
      </c>
      <c r="J23" s="51">
        <v>0</v>
      </c>
      <c r="K23" s="51">
        <v>145.99453846351855</v>
      </c>
      <c r="L23" s="50">
        <v>1.0199634686876993</v>
      </c>
    </row>
    <row r="24" spans="2:12" x14ac:dyDescent="0.2">
      <c r="B24" s="48">
        <v>20</v>
      </c>
      <c r="C24" s="52" t="s">
        <v>58</v>
      </c>
      <c r="D24" s="50">
        <v>382.91013138751902</v>
      </c>
      <c r="E24" s="50">
        <v>174.55958263946061</v>
      </c>
      <c r="F24" s="50">
        <v>959.49433019003857</v>
      </c>
      <c r="G24" s="50">
        <v>66.214721936152557</v>
      </c>
      <c r="H24" s="50">
        <v>0</v>
      </c>
      <c r="I24" s="59">
        <v>55.034839985274743</v>
      </c>
      <c r="J24" s="51">
        <v>0</v>
      </c>
      <c r="K24" s="51">
        <v>1638.2136061384454</v>
      </c>
      <c r="L24" s="50">
        <v>12.281505599787964</v>
      </c>
    </row>
    <row r="25" spans="2:12" x14ac:dyDescent="0.2">
      <c r="B25" s="48">
        <v>21</v>
      </c>
      <c r="C25" s="49" t="s">
        <v>59</v>
      </c>
      <c r="D25" s="50">
        <v>1.1649195322500002E-2</v>
      </c>
      <c r="E25" s="50">
        <v>1.998227741E-4</v>
      </c>
      <c r="F25" s="50">
        <v>0.59700001699509997</v>
      </c>
      <c r="G25" s="50">
        <v>6.689401745149999E-2</v>
      </c>
      <c r="H25" s="50">
        <v>0</v>
      </c>
      <c r="I25" s="59">
        <v>0</v>
      </c>
      <c r="J25" s="51">
        <v>0</v>
      </c>
      <c r="K25" s="51">
        <v>0.6757430525432</v>
      </c>
      <c r="L25" s="50">
        <v>7.6547551579999988E-4</v>
      </c>
    </row>
    <row r="26" spans="2:12" x14ac:dyDescent="0.2">
      <c r="B26" s="48">
        <v>22</v>
      </c>
      <c r="C26" s="52" t="s">
        <v>60</v>
      </c>
      <c r="D26" s="50">
        <v>2.69428609031E-2</v>
      </c>
      <c r="E26" s="50">
        <v>2.4990970451499998E-2</v>
      </c>
      <c r="F26" s="50">
        <v>1.2689044917348</v>
      </c>
      <c r="G26" s="50">
        <v>7.2682207736999987E-3</v>
      </c>
      <c r="H26" s="50">
        <v>0</v>
      </c>
      <c r="I26" s="59">
        <v>0.35270000000000001</v>
      </c>
      <c r="J26" s="51">
        <v>0</v>
      </c>
      <c r="K26" s="51">
        <v>1.6808065438631001</v>
      </c>
      <c r="L26" s="50">
        <v>1.24664090963E-2</v>
      </c>
    </row>
    <row r="27" spans="2:12" x14ac:dyDescent="0.2">
      <c r="B27" s="48">
        <v>23</v>
      </c>
      <c r="C27" s="74" t="s">
        <v>61</v>
      </c>
      <c r="D27" s="50">
        <v>0</v>
      </c>
      <c r="E27" s="50">
        <v>0</v>
      </c>
      <c r="F27" s="50">
        <v>1.6268903225E-3</v>
      </c>
      <c r="G27" s="50">
        <v>0</v>
      </c>
      <c r="H27" s="50">
        <v>0</v>
      </c>
      <c r="I27" s="59">
        <v>0</v>
      </c>
      <c r="J27" s="51">
        <v>0</v>
      </c>
      <c r="K27" s="51">
        <v>1.6268903225E-3</v>
      </c>
      <c r="L27" s="50">
        <v>3.7156169999000006E-3</v>
      </c>
    </row>
    <row r="28" spans="2:12" x14ac:dyDescent="0.2">
      <c r="B28" s="48">
        <v>24</v>
      </c>
      <c r="C28" s="49" t="s">
        <v>62</v>
      </c>
      <c r="D28" s="50">
        <v>5.6373835774E-2</v>
      </c>
      <c r="E28" s="50">
        <v>2.3967997419E-3</v>
      </c>
      <c r="F28" s="50">
        <v>2.0889472946707999</v>
      </c>
      <c r="G28" s="50">
        <v>5.3084667032000002E-2</v>
      </c>
      <c r="H28" s="50">
        <v>0</v>
      </c>
      <c r="I28" s="59">
        <v>0.15</v>
      </c>
      <c r="J28" s="51">
        <v>0</v>
      </c>
      <c r="K28" s="51">
        <v>2.3508025972186997</v>
      </c>
      <c r="L28" s="50">
        <v>9.8280767719999989E-4</v>
      </c>
    </row>
    <row r="29" spans="2:12" x14ac:dyDescent="0.2">
      <c r="B29" s="48">
        <v>25</v>
      </c>
      <c r="C29" s="52" t="s">
        <v>63</v>
      </c>
      <c r="D29" s="50">
        <v>19.0575010298606</v>
      </c>
      <c r="E29" s="50">
        <v>11.190525910634003</v>
      </c>
      <c r="F29" s="50">
        <v>147.80886101387568</v>
      </c>
      <c r="G29" s="50">
        <v>14.832980375916607</v>
      </c>
      <c r="H29" s="50">
        <v>0</v>
      </c>
      <c r="I29" s="59">
        <v>3.2949999999999999</v>
      </c>
      <c r="J29" s="51">
        <v>0</v>
      </c>
      <c r="K29" s="51">
        <v>196.18486833028689</v>
      </c>
      <c r="L29" s="50">
        <v>2.1980725267216008</v>
      </c>
    </row>
    <row r="30" spans="2:12" x14ac:dyDescent="0.2">
      <c r="B30" s="48">
        <v>26</v>
      </c>
      <c r="C30" s="52" t="s">
        <v>64</v>
      </c>
      <c r="D30" s="50">
        <v>46.494635572117218</v>
      </c>
      <c r="E30" s="50">
        <v>2.7752178308278999</v>
      </c>
      <c r="F30" s="50">
        <v>40.64726597506403</v>
      </c>
      <c r="G30" s="50">
        <v>4.9019104333255976</v>
      </c>
      <c r="H30" s="50">
        <v>0</v>
      </c>
      <c r="I30" s="59">
        <v>0.66190000000000004</v>
      </c>
      <c r="J30" s="51">
        <v>0</v>
      </c>
      <c r="K30" s="51">
        <v>95.480929811334747</v>
      </c>
      <c r="L30" s="50">
        <v>0.57143688737749998</v>
      </c>
    </row>
    <row r="31" spans="2:12" x14ac:dyDescent="0.2">
      <c r="B31" s="48">
        <v>27</v>
      </c>
      <c r="C31" s="52" t="s">
        <v>15</v>
      </c>
      <c r="D31" s="50">
        <v>2.340255483E-4</v>
      </c>
      <c r="E31" s="50">
        <v>0</v>
      </c>
      <c r="F31" s="50">
        <v>2.3870503301254988</v>
      </c>
      <c r="G31" s="50">
        <v>1.9811678289999999E-2</v>
      </c>
      <c r="H31" s="50">
        <v>0</v>
      </c>
      <c r="I31" s="59">
        <v>1.7878000000000001</v>
      </c>
      <c r="J31" s="51">
        <v>0</v>
      </c>
      <c r="K31" s="51">
        <v>4.1948960339637988</v>
      </c>
      <c r="L31" s="50">
        <v>6.4027082354300005E-2</v>
      </c>
    </row>
    <row r="32" spans="2:12" x14ac:dyDescent="0.2">
      <c r="B32" s="48">
        <v>28</v>
      </c>
      <c r="C32" s="52" t="s">
        <v>65</v>
      </c>
      <c r="D32" s="50">
        <v>5.2005380645000002E-2</v>
      </c>
      <c r="E32" s="50">
        <v>1.8918494192999998E-3</v>
      </c>
      <c r="F32" s="50">
        <v>1.2847766688943001</v>
      </c>
      <c r="G32" s="50">
        <v>7.5119212869799987E-2</v>
      </c>
      <c r="H32" s="50">
        <v>0</v>
      </c>
      <c r="I32" s="59">
        <v>0</v>
      </c>
      <c r="J32" s="51">
        <v>0</v>
      </c>
      <c r="K32" s="51">
        <v>1.4137931118284</v>
      </c>
      <c r="L32" s="50">
        <v>3.960829470930001E-2</v>
      </c>
    </row>
    <row r="33" spans="2:15" x14ac:dyDescent="0.2">
      <c r="B33" s="48">
        <v>29</v>
      </c>
      <c r="C33" s="52" t="s">
        <v>66</v>
      </c>
      <c r="D33" s="50">
        <v>4.5469051948999013</v>
      </c>
      <c r="E33" s="50">
        <v>3.3787992675745993</v>
      </c>
      <c r="F33" s="50">
        <v>37.676886649980382</v>
      </c>
      <c r="G33" s="50">
        <v>2.2917050201475009</v>
      </c>
      <c r="H33" s="50">
        <v>0</v>
      </c>
      <c r="I33" s="59">
        <v>0.3422</v>
      </c>
      <c r="J33" s="51">
        <v>0</v>
      </c>
      <c r="K33" s="51">
        <v>48.236496132602383</v>
      </c>
      <c r="L33" s="50">
        <v>0.93830729386170042</v>
      </c>
    </row>
    <row r="34" spans="2:15" x14ac:dyDescent="0.2">
      <c r="B34" s="48">
        <v>30</v>
      </c>
      <c r="C34" s="52" t="s">
        <v>67</v>
      </c>
      <c r="D34" s="50">
        <v>6.0867202128299009</v>
      </c>
      <c r="E34" s="50">
        <v>5.3518235687657016</v>
      </c>
      <c r="F34" s="50">
        <v>62.112987958869091</v>
      </c>
      <c r="G34" s="50">
        <v>5.5937708038352003</v>
      </c>
      <c r="H34" s="50">
        <v>0</v>
      </c>
      <c r="I34" s="59">
        <v>1.5205000000000002</v>
      </c>
      <c r="J34" s="51">
        <v>0</v>
      </c>
      <c r="K34" s="51">
        <v>80.665802544299893</v>
      </c>
      <c r="L34" s="50">
        <v>1.1960419818569996</v>
      </c>
    </row>
    <row r="35" spans="2:15" x14ac:dyDescent="0.2">
      <c r="B35" s="48">
        <v>31</v>
      </c>
      <c r="C35" s="49" t="s">
        <v>68</v>
      </c>
      <c r="D35" s="50">
        <v>1.0391493539999999E-4</v>
      </c>
      <c r="E35" s="50">
        <v>0.47511966938689998</v>
      </c>
      <c r="F35" s="50">
        <v>1.8776997959896007</v>
      </c>
      <c r="G35" s="50">
        <v>0.13060820183809999</v>
      </c>
      <c r="H35" s="50">
        <v>0</v>
      </c>
      <c r="I35" s="59">
        <v>0</v>
      </c>
      <c r="J35" s="51">
        <v>0</v>
      </c>
      <c r="K35" s="51">
        <v>2.4835315821500008</v>
      </c>
      <c r="L35" s="50">
        <v>7.7513646450999993E-2</v>
      </c>
    </row>
    <row r="36" spans="2:15" x14ac:dyDescent="0.2">
      <c r="B36" s="48">
        <v>32</v>
      </c>
      <c r="C36" s="52" t="s">
        <v>69</v>
      </c>
      <c r="D36" s="50">
        <v>248.61833084856684</v>
      </c>
      <c r="E36" s="50">
        <v>24.34322956366579</v>
      </c>
      <c r="F36" s="50">
        <v>103.38356860199946</v>
      </c>
      <c r="G36" s="50">
        <v>12.31951993671731</v>
      </c>
      <c r="H36" s="50">
        <v>0</v>
      </c>
      <c r="I36" s="59">
        <v>3.0564</v>
      </c>
      <c r="J36" s="51">
        <v>0</v>
      </c>
      <c r="K36" s="51">
        <v>391.72104895094941</v>
      </c>
      <c r="L36" s="50">
        <v>3.1344399692484979</v>
      </c>
    </row>
    <row r="37" spans="2:15" x14ac:dyDescent="0.2">
      <c r="B37" s="48">
        <v>33</v>
      </c>
      <c r="C37" s="52" t="s">
        <v>113</v>
      </c>
      <c r="D37" s="50">
        <v>44.660837407643683</v>
      </c>
      <c r="E37" s="50">
        <v>13.848311341841805</v>
      </c>
      <c r="F37" s="50">
        <v>136.41306687847685</v>
      </c>
      <c r="G37" s="50">
        <v>9.0036886371502156</v>
      </c>
      <c r="H37" s="50">
        <v>0</v>
      </c>
      <c r="I37" s="59">
        <v>0.93430000000000002</v>
      </c>
      <c r="J37" s="51">
        <v>0</v>
      </c>
      <c r="K37" s="51">
        <v>204.86020426511257</v>
      </c>
      <c r="L37" s="50">
        <v>2.7676371796818997</v>
      </c>
    </row>
    <row r="38" spans="2:15" x14ac:dyDescent="0.2">
      <c r="B38" s="48">
        <v>34</v>
      </c>
      <c r="C38" s="52" t="s">
        <v>70</v>
      </c>
      <c r="D38" s="50">
        <v>0.18746710835420002</v>
      </c>
      <c r="E38" s="50">
        <v>0.17876753574150003</v>
      </c>
      <c r="F38" s="50">
        <v>8.3988484824227054</v>
      </c>
      <c r="G38" s="50">
        <v>0.91596127186940002</v>
      </c>
      <c r="H38" s="50">
        <v>0</v>
      </c>
      <c r="I38" s="59">
        <v>5.79E-2</v>
      </c>
      <c r="J38" s="51">
        <v>0</v>
      </c>
      <c r="K38" s="51">
        <v>9.7389443983878046</v>
      </c>
      <c r="L38" s="50">
        <v>1.1456547773700001E-2</v>
      </c>
    </row>
    <row r="39" spans="2:15" x14ac:dyDescent="0.2">
      <c r="B39" s="48">
        <v>35</v>
      </c>
      <c r="C39" s="52" t="s">
        <v>71</v>
      </c>
      <c r="D39" s="50">
        <v>58.751880615014059</v>
      </c>
      <c r="E39" s="50">
        <v>22.376430089715296</v>
      </c>
      <c r="F39" s="50">
        <v>216.24281168502466</v>
      </c>
      <c r="G39" s="50">
        <v>19.752598631040282</v>
      </c>
      <c r="H39" s="50">
        <v>0</v>
      </c>
      <c r="I39" s="59">
        <v>1.9606999999999999</v>
      </c>
      <c r="J39" s="51">
        <v>0</v>
      </c>
      <c r="K39" s="51">
        <v>319.08442102079425</v>
      </c>
      <c r="L39" s="50">
        <v>1.9168943863147012</v>
      </c>
    </row>
    <row r="40" spans="2:15" x14ac:dyDescent="0.2">
      <c r="B40" s="48">
        <v>36</v>
      </c>
      <c r="C40" s="52" t="s">
        <v>72</v>
      </c>
      <c r="D40" s="50">
        <v>7.2407426215151007</v>
      </c>
      <c r="E40" s="50">
        <v>1.5063674993203002</v>
      </c>
      <c r="F40" s="50">
        <v>13.176002005257798</v>
      </c>
      <c r="G40" s="50">
        <v>1.1000503123185006</v>
      </c>
      <c r="H40" s="50">
        <v>0</v>
      </c>
      <c r="I40" s="59">
        <v>0</v>
      </c>
      <c r="J40" s="51">
        <v>0</v>
      </c>
      <c r="K40" s="51">
        <v>23.023162438411703</v>
      </c>
      <c r="L40" s="50">
        <v>0.34582819531649978</v>
      </c>
    </row>
    <row r="41" spans="2:15" x14ac:dyDescent="0.2">
      <c r="B41" s="48">
        <v>37</v>
      </c>
      <c r="C41" s="52" t="s">
        <v>73</v>
      </c>
      <c r="D41" s="50">
        <v>18.456010090826286</v>
      </c>
      <c r="E41" s="50">
        <v>16.755170160695595</v>
      </c>
      <c r="F41" s="50">
        <v>151.54043776913716</v>
      </c>
      <c r="G41" s="50">
        <v>16.166861654555095</v>
      </c>
      <c r="H41" s="50">
        <v>0</v>
      </c>
      <c r="I41" s="59">
        <v>5.3209999999999997</v>
      </c>
      <c r="J41" s="51">
        <v>0</v>
      </c>
      <c r="K41" s="51">
        <v>208.23947967521414</v>
      </c>
      <c r="L41" s="50">
        <v>3.159441829260297</v>
      </c>
    </row>
    <row r="42" spans="2:15" s="56" customFormat="1" ht="15" x14ac:dyDescent="0.2">
      <c r="B42" s="47" t="s">
        <v>11</v>
      </c>
      <c r="C42" s="53"/>
      <c r="D42" s="54">
        <f>SUM(D5:D41)</f>
        <v>1177.6355494690406</v>
      </c>
      <c r="E42" s="54">
        <f t="shared" ref="E42:G42" si="0">SUM(E5:E41)</f>
        <v>477.32572647413321</v>
      </c>
      <c r="F42" s="54">
        <f t="shared" si="0"/>
        <v>2687.058223669811</v>
      </c>
      <c r="G42" s="54">
        <f t="shared" si="0"/>
        <v>226.59013251649239</v>
      </c>
      <c r="H42" s="55">
        <f t="shared" ref="H42:L42" si="1">SUM(H5:H41)</f>
        <v>0</v>
      </c>
      <c r="I42" s="55">
        <f t="shared" si="1"/>
        <v>84.15263998527476</v>
      </c>
      <c r="J42" s="55">
        <f t="shared" si="1"/>
        <v>0</v>
      </c>
      <c r="K42" s="55">
        <f t="shared" si="1"/>
        <v>4652.7622721147518</v>
      </c>
      <c r="L42" s="55">
        <f t="shared" si="1"/>
        <v>39.740069666334755</v>
      </c>
      <c r="M42" s="60"/>
      <c r="O42" s="86"/>
    </row>
    <row r="43" spans="2:15" x14ac:dyDescent="0.2">
      <c r="B43" s="46" t="s">
        <v>89</v>
      </c>
      <c r="I43" s="57"/>
      <c r="K43" s="58"/>
      <c r="L43" s="76"/>
    </row>
    <row r="44" spans="2:15" s="57" customFormat="1" x14ac:dyDescent="0.2"/>
    <row r="45" spans="2:15" s="57" customFormat="1" x14ac:dyDescent="0.2"/>
    <row r="46" spans="2:15" x14ac:dyDescent="0.2">
      <c r="D46" s="58"/>
      <c r="E46" s="58"/>
      <c r="F46" s="58"/>
      <c r="G46" s="58"/>
      <c r="H46" s="58"/>
      <c r="I46" s="58"/>
      <c r="J46" s="58"/>
      <c r="K46" s="58"/>
      <c r="L46" s="58"/>
    </row>
    <row r="47" spans="2:15" s="57" customFormat="1" x14ac:dyDescent="0.2"/>
    <row r="49" spans="11:11" x14ac:dyDescent="0.2">
      <c r="K49" s="57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Nishant Ovhal</cp:lastModifiedBy>
  <cp:lastPrinted>2014-03-24T10:58:12Z</cp:lastPrinted>
  <dcterms:created xsi:type="dcterms:W3CDTF">2014-01-06T04:43:23Z</dcterms:created>
  <dcterms:modified xsi:type="dcterms:W3CDTF">2021-11-09T12:52:17Z</dcterms:modified>
</cp:coreProperties>
</file>